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8535" activeTab="0"/>
  </bookViews>
  <sheets>
    <sheet name="Data" sheetId="1" r:id="rId1"/>
    <sheet name="PWT" sheetId="2" r:id="rId2"/>
    <sheet name="SCHOOL" sheetId="3" r:id="rId3"/>
    <sheet name="NEWS" sheetId="4" r:id="rId4"/>
    <sheet name="WVS" sheetId="5" r:id="rId5"/>
    <sheet name="Postal" sheetId="6" r:id="rId6"/>
    <sheet name="prices" sheetId="7" r:id="rId7"/>
    <sheet name="Cook" sheetId="8" r:id="rId8"/>
    <sheet name="read me" sheetId="9" r:id="rId9"/>
  </sheets>
  <definedNames>
    <definedName name="Test6">#REF!</definedName>
  </definedNames>
  <calcPr fullCalcOnLoad="1"/>
</workbook>
</file>

<file path=xl/sharedStrings.xml><?xml version="1.0" encoding="utf-8"?>
<sst xmlns="http://schemas.openxmlformats.org/spreadsheetml/2006/main" count="5061" uniqueCount="824">
  <si>
    <t>..</t>
  </si>
  <si>
    <t>Algeria</t>
  </si>
  <si>
    <t>Angola</t>
  </si>
  <si>
    <t>Argentina</t>
  </si>
  <si>
    <t>Australia</t>
  </si>
  <si>
    <t>Austria</t>
  </si>
  <si>
    <t>Bangladesh</t>
  </si>
  <si>
    <t>Belgium</t>
  </si>
  <si>
    <t>Benin</t>
  </si>
  <si>
    <t>Bolivia</t>
  </si>
  <si>
    <t>Botswana</t>
  </si>
  <si>
    <t>Brazil</t>
  </si>
  <si>
    <t>Burkina Faso</t>
  </si>
  <si>
    <t>Burundi</t>
  </si>
  <si>
    <t>Cameroon</t>
  </si>
  <si>
    <t>Canada</t>
  </si>
  <si>
    <t>Cape Verde</t>
  </si>
  <si>
    <t>Central African Republic</t>
  </si>
  <si>
    <t>Chad</t>
  </si>
  <si>
    <t>Chile</t>
  </si>
  <si>
    <t>Colombia</t>
  </si>
  <si>
    <t>Congo, Dem. Rep.</t>
  </si>
  <si>
    <t>Congo, Rep.</t>
  </si>
  <si>
    <t>Costa Rica</t>
  </si>
  <si>
    <t>Cote d'Ivoire</t>
  </si>
  <si>
    <t>Denmark</t>
  </si>
  <si>
    <t>Dominican Republic</t>
  </si>
  <si>
    <t>Ecuador</t>
  </si>
  <si>
    <t>Egypt, Arab Rep.</t>
  </si>
  <si>
    <t>El Salvador</t>
  </si>
  <si>
    <t>Ethiopia</t>
  </si>
  <si>
    <t>Finland</t>
  </si>
  <si>
    <t>France</t>
  </si>
  <si>
    <t>Ghana</t>
  </si>
  <si>
    <t>Greece</t>
  </si>
  <si>
    <t>Guatemala</t>
  </si>
  <si>
    <t>Guinea-Bissau</t>
  </si>
  <si>
    <t>Guyana</t>
  </si>
  <si>
    <t>Haiti</t>
  </si>
  <si>
    <t>Honduras</t>
  </si>
  <si>
    <t>Hong Kong, China</t>
  </si>
  <si>
    <t>Iceland</t>
  </si>
  <si>
    <t>India</t>
  </si>
  <si>
    <t>Indonesia</t>
  </si>
  <si>
    <t>Ireland</t>
  </si>
  <si>
    <t>Israel</t>
  </si>
  <si>
    <t>Italy</t>
  </si>
  <si>
    <t>Jamaica</t>
  </si>
  <si>
    <t>Japan</t>
  </si>
  <si>
    <t>Jordan</t>
  </si>
  <si>
    <t>Kenya</t>
  </si>
  <si>
    <t>Korea, Rep.</t>
  </si>
  <si>
    <t>Lesotho</t>
  </si>
  <si>
    <t>Luxembourg</t>
  </si>
  <si>
    <t>Madagascar</t>
  </si>
  <si>
    <t>Malawi</t>
  </si>
  <si>
    <t>Malaysia</t>
  </si>
  <si>
    <t>Mali</t>
  </si>
  <si>
    <t>Mauritania</t>
  </si>
  <si>
    <t>Mauritius</t>
  </si>
  <si>
    <t>Mexico</t>
  </si>
  <si>
    <t>Morocco</t>
  </si>
  <si>
    <t>Mozambique</t>
  </si>
  <si>
    <t>Nepal</t>
  </si>
  <si>
    <t>Netherlands</t>
  </si>
  <si>
    <t>New Zealand</t>
  </si>
  <si>
    <t>Nicaragua</t>
  </si>
  <si>
    <t>Niger</t>
  </si>
  <si>
    <t>Nigeria</t>
  </si>
  <si>
    <t>Norway</t>
  </si>
  <si>
    <t>Pakistan</t>
  </si>
  <si>
    <t>Panama</t>
  </si>
  <si>
    <t>Papua New Guinea</t>
  </si>
  <si>
    <t>Paraguay</t>
  </si>
  <si>
    <t>Peru</t>
  </si>
  <si>
    <t>Philippines</t>
  </si>
  <si>
    <t>Portugal</t>
  </si>
  <si>
    <t>Rwanda</t>
  </si>
  <si>
    <t>Senegal</t>
  </si>
  <si>
    <t>Sierra Leone</t>
  </si>
  <si>
    <t>Singapore</t>
  </si>
  <si>
    <t>South Africa</t>
  </si>
  <si>
    <t>Spain</t>
  </si>
  <si>
    <t>Sri Lanka</t>
  </si>
  <si>
    <t>Sweden</t>
  </si>
  <si>
    <t>Switzerland</t>
  </si>
  <si>
    <t>Syrian Arab Republic</t>
  </si>
  <si>
    <t>Tanzania</t>
  </si>
  <si>
    <t>Thailand</t>
  </si>
  <si>
    <t>Togo</t>
  </si>
  <si>
    <t>Trinidad and Tobago</t>
  </si>
  <si>
    <t>Tunisia</t>
  </si>
  <si>
    <t>Turkey</t>
  </si>
  <si>
    <t>Uganda</t>
  </si>
  <si>
    <t>United Kingdom</t>
  </si>
  <si>
    <t>Uruguay</t>
  </si>
  <si>
    <t>Venezuela, RB</t>
  </si>
  <si>
    <t>Zambia</t>
  </si>
  <si>
    <t>Zimbabwe</t>
  </si>
  <si>
    <t>Egypt</t>
  </si>
  <si>
    <t>Venezuela</t>
  </si>
  <si>
    <t>AGO</t>
  </si>
  <si>
    <t>ARG</t>
  </si>
  <si>
    <t>AUS</t>
  </si>
  <si>
    <t>AUT</t>
  </si>
  <si>
    <t>BDI</t>
  </si>
  <si>
    <t>BEL</t>
  </si>
  <si>
    <t>BEN</t>
  </si>
  <si>
    <t>BFA</t>
  </si>
  <si>
    <t>BGD</t>
  </si>
  <si>
    <t>BOL</t>
  </si>
  <si>
    <t>BRA</t>
  </si>
  <si>
    <t>BWA</t>
  </si>
  <si>
    <t>CAF</t>
  </si>
  <si>
    <t>CAN</t>
  </si>
  <si>
    <t>CHE</t>
  </si>
  <si>
    <t>CHL</t>
  </si>
  <si>
    <t>CIV</t>
  </si>
  <si>
    <t>CMR</t>
  </si>
  <si>
    <t>COG</t>
  </si>
  <si>
    <t>COL</t>
  </si>
  <si>
    <t>CPV</t>
  </si>
  <si>
    <t>CRI</t>
  </si>
  <si>
    <t>DNK</t>
  </si>
  <si>
    <t>DOM</t>
  </si>
  <si>
    <t>DZA</t>
  </si>
  <si>
    <t>ECU</t>
  </si>
  <si>
    <t>EGY</t>
  </si>
  <si>
    <t>ESP</t>
  </si>
  <si>
    <t>ETH</t>
  </si>
  <si>
    <t>FIN</t>
  </si>
  <si>
    <t>FRA</t>
  </si>
  <si>
    <t>GBR</t>
  </si>
  <si>
    <t>GHA</t>
  </si>
  <si>
    <t>GNB</t>
  </si>
  <si>
    <t>GRC</t>
  </si>
  <si>
    <t>GTM</t>
  </si>
  <si>
    <t>GUY</t>
  </si>
  <si>
    <t>HKG</t>
  </si>
  <si>
    <t>HND</t>
  </si>
  <si>
    <t>HTI</t>
  </si>
  <si>
    <t>IDN</t>
  </si>
  <si>
    <t>IND</t>
  </si>
  <si>
    <t>IRL</t>
  </si>
  <si>
    <t>ISL</t>
  </si>
  <si>
    <t>ISR</t>
  </si>
  <si>
    <t>ITA</t>
  </si>
  <si>
    <t>JAM</t>
  </si>
  <si>
    <t>JOR</t>
  </si>
  <si>
    <t>JPN</t>
  </si>
  <si>
    <t>KEN</t>
  </si>
  <si>
    <t>KOR</t>
  </si>
  <si>
    <t>LKA</t>
  </si>
  <si>
    <t>LSO</t>
  </si>
  <si>
    <t>LUX</t>
  </si>
  <si>
    <t>MAR</t>
  </si>
  <si>
    <t>MDG</t>
  </si>
  <si>
    <t>MEX</t>
  </si>
  <si>
    <t>MLI</t>
  </si>
  <si>
    <t>MOZ</t>
  </si>
  <si>
    <t>MRT</t>
  </si>
  <si>
    <t>MUS</t>
  </si>
  <si>
    <t>MWI</t>
  </si>
  <si>
    <t>MYS</t>
  </si>
  <si>
    <t>NER</t>
  </si>
  <si>
    <t>NGA</t>
  </si>
  <si>
    <t>NIC</t>
  </si>
  <si>
    <t>NLD</t>
  </si>
  <si>
    <t>NOR</t>
  </si>
  <si>
    <t>NPL</t>
  </si>
  <si>
    <t>NZL</t>
  </si>
  <si>
    <t>PAK</t>
  </si>
  <si>
    <t>PAN</t>
  </si>
  <si>
    <t>PER</t>
  </si>
  <si>
    <t>PHL</t>
  </si>
  <si>
    <t>PNG</t>
  </si>
  <si>
    <t>PRT</t>
  </si>
  <si>
    <t>PRY</t>
  </si>
  <si>
    <t>RWA</t>
  </si>
  <si>
    <t>SEN</t>
  </si>
  <si>
    <t>SGP</t>
  </si>
  <si>
    <t>SLE</t>
  </si>
  <si>
    <t>SLV</t>
  </si>
  <si>
    <t>SWE</t>
  </si>
  <si>
    <t>SYR</t>
  </si>
  <si>
    <t>TCD</t>
  </si>
  <si>
    <t>TGO</t>
  </si>
  <si>
    <t>THA</t>
  </si>
  <si>
    <t>TTO</t>
  </si>
  <si>
    <t>TUN</t>
  </si>
  <si>
    <t>TUR</t>
  </si>
  <si>
    <t>TZA</t>
  </si>
  <si>
    <t>UGA</t>
  </si>
  <si>
    <t>URY</t>
  </si>
  <si>
    <t>USA</t>
  </si>
  <si>
    <t>VEN</t>
  </si>
  <si>
    <t>ZAF</t>
  </si>
  <si>
    <t>ZAR</t>
  </si>
  <si>
    <t>ZMB</t>
  </si>
  <si>
    <t>ZWE</t>
  </si>
  <si>
    <t>Congo, Republic of</t>
  </si>
  <si>
    <t>Hong Kong</t>
  </si>
  <si>
    <t xml:space="preserve">Jamaica  </t>
  </si>
  <si>
    <t>Korea, Republic of</t>
  </si>
  <si>
    <t>Syria</t>
  </si>
  <si>
    <t xml:space="preserve">Trinidad &amp;Tobago </t>
  </si>
  <si>
    <t xml:space="preserve">Congo, Dem. Rep. </t>
  </si>
  <si>
    <t>gross enrollment 1965</t>
  </si>
  <si>
    <t>gross enrollment 1970</t>
  </si>
  <si>
    <t>gross enrollment 1975</t>
  </si>
  <si>
    <t>gross enrollment 1980</t>
  </si>
  <si>
    <t>gross enrollment 1985</t>
  </si>
  <si>
    <t>gross enrollment 1990</t>
  </si>
  <si>
    <t>gross enrollment 1991</t>
  </si>
  <si>
    <t>gross enrollment 1992</t>
  </si>
  <si>
    <t>gross enrollment 1993</t>
  </si>
  <si>
    <t>gross enrollment 1994</t>
  </si>
  <si>
    <t>gross enrollment 1995</t>
  </si>
  <si>
    <t>gross enrollment 1996</t>
  </si>
  <si>
    <t>gross enrollment 1997</t>
  </si>
  <si>
    <t>gross enrollment 1998</t>
  </si>
  <si>
    <t>gross enrollment 1999</t>
  </si>
  <si>
    <t>gross enrollment 2000</t>
  </si>
  <si>
    <t>labor age ratio 1961</t>
  </si>
  <si>
    <t>labor age ratio 1962</t>
  </si>
  <si>
    <t>labor age ratio 1963</t>
  </si>
  <si>
    <t>labor age ratio 1964</t>
  </si>
  <si>
    <t>labor age ratio 1965</t>
  </si>
  <si>
    <t>labor age ratio 1966</t>
  </si>
  <si>
    <t>labor age ratio 1967</t>
  </si>
  <si>
    <t>labor age ratio 1968</t>
  </si>
  <si>
    <t>labor age ratio 1969</t>
  </si>
  <si>
    <t>labor age ratio 1970</t>
  </si>
  <si>
    <t>labor age ratio 1971</t>
  </si>
  <si>
    <t>labor age ratio 1972</t>
  </si>
  <si>
    <t>labor age ratio 1973</t>
  </si>
  <si>
    <t>labor age ratio 1974</t>
  </si>
  <si>
    <t>labor age ratio 1975</t>
  </si>
  <si>
    <t>labor age ratio 1976</t>
  </si>
  <si>
    <t>labor age ratio 1977</t>
  </si>
  <si>
    <t>labor age ratio 1978</t>
  </si>
  <si>
    <t>labor age ratio 1979</t>
  </si>
  <si>
    <t>labor age ratio 1980</t>
  </si>
  <si>
    <t>labor age ratio 1981</t>
  </si>
  <si>
    <t>labor age ratio 1982</t>
  </si>
  <si>
    <t>labor age ratio 1983</t>
  </si>
  <si>
    <t>labor age ratio 1984</t>
  </si>
  <si>
    <t>labor age ratio 1985</t>
  </si>
  <si>
    <t>labor age ratio 1986</t>
  </si>
  <si>
    <t>labor age ratio 1987</t>
  </si>
  <si>
    <t>labor age ratio 1988</t>
  </si>
  <si>
    <t>labor age ratio 1989</t>
  </si>
  <si>
    <t>labor age ratio 1990</t>
  </si>
  <si>
    <t>labor age ratio 1991</t>
  </si>
  <si>
    <t>labor age ratio 1992</t>
  </si>
  <si>
    <t>labor age ratio 1993</t>
  </si>
  <si>
    <t>labor age ratio 1994</t>
  </si>
  <si>
    <t>labor age ratio 1995</t>
  </si>
  <si>
    <t>labor age ratio 1996</t>
  </si>
  <si>
    <t>labor age ratio 1997</t>
  </si>
  <si>
    <t>labor age ratio 1998</t>
  </si>
  <si>
    <t>labor age ratio 1999</t>
  </si>
  <si>
    <t>labor age ratio 2000</t>
  </si>
  <si>
    <t>labor age pop 1961</t>
  </si>
  <si>
    <t>labor age pop 1962</t>
  </si>
  <si>
    <t>labor age pop 1963</t>
  </si>
  <si>
    <t>labor age pop 1964</t>
  </si>
  <si>
    <t>labor age pop 1965</t>
  </si>
  <si>
    <t>labor age pop 1966</t>
  </si>
  <si>
    <t>labor age pop 1967</t>
  </si>
  <si>
    <t>labor age pop 1968</t>
  </si>
  <si>
    <t>labor age pop 1969</t>
  </si>
  <si>
    <t>labor age pop 1970</t>
  </si>
  <si>
    <t>labor age pop 1971</t>
  </si>
  <si>
    <t>labor age pop 1972</t>
  </si>
  <si>
    <t>labor age pop 1973</t>
  </si>
  <si>
    <t>labor age pop 1974</t>
  </si>
  <si>
    <t>labor age pop 1975</t>
  </si>
  <si>
    <t>labor age pop 1976</t>
  </si>
  <si>
    <t>labor age pop 1977</t>
  </si>
  <si>
    <t>labor age pop 1978</t>
  </si>
  <si>
    <t>labor age pop 1979</t>
  </si>
  <si>
    <t>labor age pop 1980</t>
  </si>
  <si>
    <t>labor age pop 1981</t>
  </si>
  <si>
    <t>labor age pop 1982</t>
  </si>
  <si>
    <t>labor age pop 1983</t>
  </si>
  <si>
    <t>labor age pop 1984</t>
  </si>
  <si>
    <t>labor age pop 1985</t>
  </si>
  <si>
    <t>labor age pop 1986</t>
  </si>
  <si>
    <t>labor age pop 1987</t>
  </si>
  <si>
    <t>labor age pop 1988</t>
  </si>
  <si>
    <t>labor age pop 1989</t>
  </si>
  <si>
    <t>labor age pop 1990</t>
  </si>
  <si>
    <t>labor age pop 1991</t>
  </si>
  <si>
    <t>labor age pop 1992</t>
  </si>
  <si>
    <t>labor age pop 1993</t>
  </si>
  <si>
    <t>labor age pop 1994</t>
  </si>
  <si>
    <t>labor age pop 1995</t>
  </si>
  <si>
    <t>labor age pop 1996</t>
  </si>
  <si>
    <t>labor age pop 1997</t>
  </si>
  <si>
    <t>labor age pop 1998</t>
  </si>
  <si>
    <t>labor age pop 1999</t>
  </si>
  <si>
    <t>labor age pop 2000</t>
  </si>
  <si>
    <t>country</t>
  </si>
  <si>
    <t>nonoil</t>
  </si>
  <si>
    <t>inter</t>
  </si>
  <si>
    <t>oecd</t>
  </si>
  <si>
    <t>Angola</t>
  </si>
  <si>
    <t>ki 1962</t>
  </si>
  <si>
    <t>ki 1963</t>
  </si>
  <si>
    <t>ki 1964</t>
  </si>
  <si>
    <t>ki 1965</t>
  </si>
  <si>
    <t>ki 1966</t>
  </si>
  <si>
    <t>ki 1967</t>
  </si>
  <si>
    <t>ki 1968</t>
  </si>
  <si>
    <t>ki 1969</t>
  </si>
  <si>
    <t>ki 1970</t>
  </si>
  <si>
    <t>ki 1971</t>
  </si>
  <si>
    <t>ki 1972</t>
  </si>
  <si>
    <t>ki 1973</t>
  </si>
  <si>
    <t>ki 1974</t>
  </si>
  <si>
    <t>ki 1975</t>
  </si>
  <si>
    <t>ki 1976</t>
  </si>
  <si>
    <t>ki 1977</t>
  </si>
  <si>
    <t>ki 1978</t>
  </si>
  <si>
    <t>ki 1979</t>
  </si>
  <si>
    <t>ki 1980</t>
  </si>
  <si>
    <t>ki 1981</t>
  </si>
  <si>
    <t>ki 1982</t>
  </si>
  <si>
    <t>ki 1983</t>
  </si>
  <si>
    <t>ki 1984</t>
  </si>
  <si>
    <t>ki 1985</t>
  </si>
  <si>
    <t>ki 1986</t>
  </si>
  <si>
    <t>ki 1987</t>
  </si>
  <si>
    <t>ki 1988</t>
  </si>
  <si>
    <t>ki 1989</t>
  </si>
  <si>
    <t>ki 1990</t>
  </si>
  <si>
    <t>ki 1991</t>
  </si>
  <si>
    <t>ki 1992</t>
  </si>
  <si>
    <t>ki 1993</t>
  </si>
  <si>
    <t>ki 1994</t>
  </si>
  <si>
    <t>ki 1995</t>
  </si>
  <si>
    <t>ki 1996</t>
  </si>
  <si>
    <t>ki 1997</t>
  </si>
  <si>
    <t>ki 1998</t>
  </si>
  <si>
    <t>ki 1999</t>
  </si>
  <si>
    <t>ki 2000</t>
  </si>
  <si>
    <t>rgdpch 1962</t>
  </si>
  <si>
    <t>rgdpch 1963</t>
  </si>
  <si>
    <t>rgdpch 1964</t>
  </si>
  <si>
    <t>rgdpch 1965</t>
  </si>
  <si>
    <t>rgdpch 1966</t>
  </si>
  <si>
    <t>rgdpch 1967</t>
  </si>
  <si>
    <t>rgdpch 1968</t>
  </si>
  <si>
    <t>rgdpch 1969</t>
  </si>
  <si>
    <t>rgdpch 1970</t>
  </si>
  <si>
    <t>rgdpch 1971</t>
  </si>
  <si>
    <t>rgdpch 1972</t>
  </si>
  <si>
    <t>rgdpch 1973</t>
  </si>
  <si>
    <t>rgdpch 1974</t>
  </si>
  <si>
    <t>rgdpch 1975</t>
  </si>
  <si>
    <t>rgdpch 1976</t>
  </si>
  <si>
    <t>rgdpch 1977</t>
  </si>
  <si>
    <t>rgdpch 1978</t>
  </si>
  <si>
    <t>rgdpch 1979</t>
  </si>
  <si>
    <t>rgdpch 1980</t>
  </si>
  <si>
    <t>rgdpch 1981</t>
  </si>
  <si>
    <t>rgdpch 1982</t>
  </si>
  <si>
    <t>rgdpch 1983</t>
  </si>
  <si>
    <t>rgdpch 1984</t>
  </si>
  <si>
    <t>rgdpch 1985</t>
  </si>
  <si>
    <t>rgdpch 1986</t>
  </si>
  <si>
    <t>rgdpch 1987</t>
  </si>
  <si>
    <t>rgdpch 1988</t>
  </si>
  <si>
    <t>rgdpch 1989</t>
  </si>
  <si>
    <t>rgdpch 1990</t>
  </si>
  <si>
    <t>rgdpch 1991</t>
  </si>
  <si>
    <t>rgdpch 1992</t>
  </si>
  <si>
    <t>rgdpch 1993</t>
  </si>
  <si>
    <t>rgdpch 1994</t>
  </si>
  <si>
    <t>rgdpch 1995</t>
  </si>
  <si>
    <t>rgdpch 1996</t>
  </si>
  <si>
    <t>rgdpch 1997</t>
  </si>
  <si>
    <t>rgdpch 1998</t>
  </si>
  <si>
    <t>rgdpch 1999</t>
  </si>
  <si>
    <t>rgdpch 2000</t>
  </si>
  <si>
    <t>lfsh 75</t>
  </si>
  <si>
    <t>lfsh 80</t>
  </si>
  <si>
    <t>lfsh 85</t>
  </si>
  <si>
    <t>lfsh 60</t>
  </si>
  <si>
    <t>lfsh 65</t>
  </si>
  <si>
    <t>lfsh 70</t>
  </si>
  <si>
    <t>15-19 (%) 80</t>
  </si>
  <si>
    <t>15-19 (%) 85</t>
  </si>
  <si>
    <t>15-19 (%) 90</t>
  </si>
  <si>
    <t>POP15-19 70</t>
  </si>
  <si>
    <t>POP15-19 75</t>
  </si>
  <si>
    <t>POP15-19 80</t>
  </si>
  <si>
    <t>POP15-19 85</t>
  </si>
  <si>
    <t>POP15-19 90</t>
  </si>
  <si>
    <t>POP 1962</t>
  </si>
  <si>
    <t>POP 1963</t>
  </si>
  <si>
    <t>POP 1964</t>
  </si>
  <si>
    <t>POP 1965</t>
  </si>
  <si>
    <t>POP 1966</t>
  </si>
  <si>
    <t>POP 1967</t>
  </si>
  <si>
    <t>POP 1968</t>
  </si>
  <si>
    <t>POP 1969</t>
  </si>
  <si>
    <t>POP 1970</t>
  </si>
  <si>
    <t>POP 1971</t>
  </si>
  <si>
    <t>POP 1972</t>
  </si>
  <si>
    <t>POP 1973</t>
  </si>
  <si>
    <t>POP 1974</t>
  </si>
  <si>
    <t>POP 1975</t>
  </si>
  <si>
    <t>POP 1976</t>
  </si>
  <si>
    <t>POP 1977</t>
  </si>
  <si>
    <t>POP 1978</t>
  </si>
  <si>
    <t>POP 1979</t>
  </si>
  <si>
    <t>POP 1980</t>
  </si>
  <si>
    <t>POP 1981</t>
  </si>
  <si>
    <t>POP 1982</t>
  </si>
  <si>
    <t>POP 1983</t>
  </si>
  <si>
    <t>POP 1984</t>
  </si>
  <si>
    <t>POP 1985</t>
  </si>
  <si>
    <t>POP 1986</t>
  </si>
  <si>
    <t>POP 1987</t>
  </si>
  <si>
    <t>POP 1988</t>
  </si>
  <si>
    <t>POP 1989</t>
  </si>
  <si>
    <t>POP 1990</t>
  </si>
  <si>
    <t>POP 1991</t>
  </si>
  <si>
    <t>POP 1992</t>
  </si>
  <si>
    <t>POP 1993</t>
  </si>
  <si>
    <t>POP 1994</t>
  </si>
  <si>
    <t>POP 1995</t>
  </si>
  <si>
    <t>POP 1996</t>
  </si>
  <si>
    <t>POP 1997</t>
  </si>
  <si>
    <t>POP 1998</t>
  </si>
  <si>
    <t>POP 1999</t>
  </si>
  <si>
    <t>POP 2000</t>
  </si>
  <si>
    <t>15-64 (%) 60</t>
  </si>
  <si>
    <t>15-64 (%) 65</t>
  </si>
  <si>
    <t>15-64 (%) 70</t>
  </si>
  <si>
    <t>15-64 (%) 75</t>
  </si>
  <si>
    <t>15-64 (%) 80</t>
  </si>
  <si>
    <t>15-64 (%) 85</t>
  </si>
  <si>
    <t>Country Code</t>
  </si>
  <si>
    <t>Country Name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</si>
  <si>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</si>
  <si>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</si>
  <si>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</si>
  <si>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</si>
  <si>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</si>
  <si>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</si>
  <si>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</si>
  <si>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</si>
  <si>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</si>
  <si>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</si>
  <si>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</si>
  <si>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</si>
  <si>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</si>
  <si>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</si>
  <si>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</si>
  <si>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</si>
  <si>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</si>
  <si>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</si>
  <si>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</si>
  <si>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</si>
  <si>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</si>
  <si>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</si>
  <si>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</si>
  <si>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</si>
  <si>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</si>
  <si>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</si>
  <si>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</si>
  <si>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</si>
  <si>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</si>
  <si>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</si>
  <si>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</si>
  <si>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</si>
  <si>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</si>
  <si>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</si>
  <si>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</si>
  <si>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</si>
  <si>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</si>
  <si>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</si>
  <si>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</si>
  <si>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</si>
  <si>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</si>
  <si>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</si>
  <si>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</si>
  <si>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trust as early as possible</t>
  </si>
  <si>
    <t>code</t>
  </si>
  <si>
    <t>per capita letters 1981</t>
  </si>
  <si>
    <t>per capita letters 1982</t>
  </si>
  <si>
    <t>per capita letters 1983</t>
  </si>
  <si>
    <t>per capita letters 1984</t>
  </si>
  <si>
    <t>per capita letters 1985</t>
  </si>
  <si>
    <t>per capita letters 1986</t>
  </si>
  <si>
    <t>per capita letters 1987</t>
  </si>
  <si>
    <t>per capita letters 1988</t>
  </si>
  <si>
    <t>per capita letters 1989</t>
  </si>
  <si>
    <t>per capita letters 1990</t>
  </si>
  <si>
    <t>per capita letters 1991</t>
  </si>
  <si>
    <t>per capita letters 1992</t>
  </si>
  <si>
    <t>per capita letters 1993</t>
  </si>
  <si>
    <t>per capita letters 1994</t>
  </si>
  <si>
    <t>per capita letters 1995</t>
  </si>
  <si>
    <t>per capita letters 1996</t>
  </si>
  <si>
    <t>per capita letters 1997</t>
  </si>
  <si>
    <t>per capita letters 1998</t>
  </si>
  <si>
    <t>per capita letters 1999</t>
  </si>
  <si>
    <t>per capita letters 2000</t>
  </si>
  <si>
    <t># of dom leeters 1981</t>
  </si>
  <si>
    <t># of dom leeters 1982</t>
  </si>
  <si>
    <t># of dom leeters 1983</t>
  </si>
  <si>
    <t># of dom leeters 1984</t>
  </si>
  <si>
    <t># of dom leeters 1985</t>
  </si>
  <si>
    <t># of dom leeters 1986</t>
  </si>
  <si>
    <t># of dom leeters 1987</t>
  </si>
  <si>
    <t># of dom leeters 1988</t>
  </si>
  <si>
    <t># of dom leeters 1989</t>
  </si>
  <si>
    <t># of dom leeters 1990</t>
  </si>
  <si>
    <t># of dom leeters 1991</t>
  </si>
  <si>
    <t># of dom leeters 1992</t>
  </si>
  <si>
    <t># of dom leeters 1993</t>
  </si>
  <si>
    <t># of dom leeters 1994</t>
  </si>
  <si>
    <t># of dom leeters 1995</t>
  </si>
  <si>
    <t># of dom leeters 1996</t>
  </si>
  <si>
    <t># of dom leeters 1997</t>
  </si>
  <si>
    <t># of dom leeters 1998</t>
  </si>
  <si>
    <t># of dom leeters 1999</t>
  </si>
  <si>
    <t># of dom leeters 2000</t>
  </si>
  <si>
    <t>per capita letters</t>
  </si>
  <si>
    <t>letters/pop sq</t>
  </si>
  <si>
    <t>per capita letters 1980</t>
  </si>
  <si>
    <t># of dom leeters 1980</t>
  </si>
  <si>
    <t>Angola</t>
  </si>
  <si>
    <t>COUNTRYNAME</t>
  </si>
  <si>
    <t xml:space="preserve">Algeria             </t>
  </si>
  <si>
    <t xml:space="preserve">Angola              </t>
  </si>
  <si>
    <t xml:space="preserve">AUSTRALIA </t>
  </si>
  <si>
    <t xml:space="preserve">AUSTRIA </t>
  </si>
  <si>
    <t xml:space="preserve">Bangladesh          </t>
  </si>
  <si>
    <t xml:space="preserve">BELGIUM </t>
  </si>
  <si>
    <t xml:space="preserve">Benin               </t>
  </si>
  <si>
    <t xml:space="preserve">Bolivia             </t>
  </si>
  <si>
    <t xml:space="preserve">Botswana            </t>
  </si>
  <si>
    <t xml:space="preserve">Burkina Faso        </t>
  </si>
  <si>
    <t xml:space="preserve">Burundi             </t>
  </si>
  <si>
    <t xml:space="preserve">Cameroon            </t>
  </si>
  <si>
    <t xml:space="preserve">Canada              </t>
  </si>
  <si>
    <t>Central African Rep.</t>
  </si>
  <si>
    <t xml:space="preserve">Chad                </t>
  </si>
  <si>
    <t>Congo, Dem. Rep. of</t>
  </si>
  <si>
    <t xml:space="preserve">Congo, Republic of  </t>
  </si>
  <si>
    <t xml:space="preserve">Costa Rica          </t>
  </si>
  <si>
    <t xml:space="preserve">Denmark             </t>
  </si>
  <si>
    <t xml:space="preserve">Egypt               </t>
  </si>
  <si>
    <t xml:space="preserve">FINLAND </t>
  </si>
  <si>
    <t xml:space="preserve">FRANCE </t>
  </si>
  <si>
    <t xml:space="preserve">Ghana               </t>
  </si>
  <si>
    <t xml:space="preserve">GREECE </t>
  </si>
  <si>
    <t xml:space="preserve">Guatemala           </t>
  </si>
  <si>
    <t xml:space="preserve">Guinea-Bissau       </t>
  </si>
  <si>
    <t xml:space="preserve">Guyana              </t>
  </si>
  <si>
    <t xml:space="preserve">Honduras            </t>
  </si>
  <si>
    <t xml:space="preserve">Iceland             </t>
  </si>
  <si>
    <t xml:space="preserve">Indonesia           </t>
  </si>
  <si>
    <t xml:space="preserve">IRELAND </t>
  </si>
  <si>
    <t xml:space="preserve">Israel              </t>
  </si>
  <si>
    <t xml:space="preserve">ITALY </t>
  </si>
  <si>
    <t xml:space="preserve">Jamaica             </t>
  </si>
  <si>
    <t xml:space="preserve">Japan               </t>
  </si>
  <si>
    <t>Korea</t>
  </si>
  <si>
    <t xml:space="preserve">Lesotho             </t>
  </si>
  <si>
    <t xml:space="preserve">Malawi              </t>
  </si>
  <si>
    <t xml:space="preserve">Mali                </t>
  </si>
  <si>
    <t xml:space="preserve">Morocco             </t>
  </si>
  <si>
    <t xml:space="preserve">Mozambique          </t>
  </si>
  <si>
    <t xml:space="preserve">NETHERLANDS </t>
  </si>
  <si>
    <t xml:space="preserve">New Zealand         </t>
  </si>
  <si>
    <t xml:space="preserve">Niger               </t>
  </si>
  <si>
    <t xml:space="preserve">Nigeria             </t>
  </si>
  <si>
    <t xml:space="preserve">Papua New Guinea    </t>
  </si>
  <si>
    <t xml:space="preserve">Paraguay            </t>
  </si>
  <si>
    <t xml:space="preserve">Peru                </t>
  </si>
  <si>
    <t xml:space="preserve">PORTUGAL </t>
  </si>
  <si>
    <t xml:space="preserve">Rwanda              </t>
  </si>
  <si>
    <t xml:space="preserve">Sierra Leone        </t>
  </si>
  <si>
    <t xml:space="preserve">South Africa        </t>
  </si>
  <si>
    <t xml:space="preserve">SPAIN </t>
  </si>
  <si>
    <t xml:space="preserve">Switzerland         </t>
  </si>
  <si>
    <t xml:space="preserve">Tanzania            </t>
  </si>
  <si>
    <t xml:space="preserve">Thailand            </t>
  </si>
  <si>
    <t xml:space="preserve">Togo                </t>
  </si>
  <si>
    <t xml:space="preserve">Turkey              </t>
  </si>
  <si>
    <t xml:space="preserve">Uganda              </t>
  </si>
  <si>
    <t>Venezuela, Rep. Bol.</t>
  </si>
  <si>
    <t xml:space="preserve">Zimbabwe            </t>
  </si>
  <si>
    <t>Argentina</t>
  </si>
  <si>
    <t>Hong Kong</t>
  </si>
  <si>
    <t>Cote d'Ivoire</t>
  </si>
  <si>
    <t>Dominican Republic</t>
  </si>
  <si>
    <t>El Salvador</t>
  </si>
  <si>
    <t>Ethiopia</t>
  </si>
  <si>
    <t>Haiti</t>
  </si>
  <si>
    <t>Kenya</t>
  </si>
  <si>
    <t>Luxembourg</t>
  </si>
  <si>
    <t>Madagascar</t>
  </si>
  <si>
    <t>Malaysia</t>
  </si>
  <si>
    <t>Mexico</t>
  </si>
  <si>
    <t>Mauritania</t>
  </si>
  <si>
    <t>Mauritius</t>
  </si>
  <si>
    <t>Nicaragua</t>
  </si>
  <si>
    <t>Panama</t>
  </si>
  <si>
    <t>Singapore</t>
  </si>
  <si>
    <t>Tunisia</t>
  </si>
  <si>
    <t>USA</t>
  </si>
  <si>
    <t xml:space="preserve">UNITED KINGDOM </t>
  </si>
  <si>
    <t>Cape Verde</t>
  </si>
  <si>
    <t>pi 1962</t>
  </si>
  <si>
    <t>pi 1963</t>
  </si>
  <si>
    <t>pi 1964</t>
  </si>
  <si>
    <t>pi 1965</t>
  </si>
  <si>
    <t>pi 1966</t>
  </si>
  <si>
    <t>pi 1967</t>
  </si>
  <si>
    <t>pi 1968</t>
  </si>
  <si>
    <t>pi 1969</t>
  </si>
  <si>
    <t>pi 1970</t>
  </si>
  <si>
    <t>pi 1971</t>
  </si>
  <si>
    <t>pi 1972</t>
  </si>
  <si>
    <t>pi 1973</t>
  </si>
  <si>
    <t>pi 1974</t>
  </si>
  <si>
    <t>pi 1975</t>
  </si>
  <si>
    <t>pi 1976</t>
  </si>
  <si>
    <t>pi 1977</t>
  </si>
  <si>
    <t>pi 1978</t>
  </si>
  <si>
    <t>pi 1979</t>
  </si>
  <si>
    <t>pi 1980</t>
  </si>
  <si>
    <t>pi 1981</t>
  </si>
  <si>
    <t>pi 1982</t>
  </si>
  <si>
    <t>pi 1983</t>
  </si>
  <si>
    <t>pi 1984</t>
  </si>
  <si>
    <t>pi 1985</t>
  </si>
  <si>
    <t>pi 1986</t>
  </si>
  <si>
    <t>pi 1987</t>
  </si>
  <si>
    <t>pi 1988</t>
  </si>
  <si>
    <t>pi 1989</t>
  </si>
  <si>
    <t>pi 1990</t>
  </si>
  <si>
    <t>pi 1991</t>
  </si>
  <si>
    <t>pi 1992</t>
  </si>
  <si>
    <t>pi 1993</t>
  </si>
  <si>
    <t>pi 1994</t>
  </si>
  <si>
    <t>pi 1995</t>
  </si>
  <si>
    <t>pi 1996</t>
  </si>
  <si>
    <t>pi 1997</t>
  </si>
  <si>
    <t>pi 1998</t>
  </si>
  <si>
    <t>pi 1999</t>
  </si>
  <si>
    <t>pi 2000</t>
  </si>
  <si>
    <t>pi 1960</t>
  </si>
  <si>
    <t>pi 1961</t>
  </si>
  <si>
    <t>pc 1960</t>
  </si>
  <si>
    <t>pc 1961</t>
  </si>
  <si>
    <t>pc 1962</t>
  </si>
  <si>
    <t>pc 1963</t>
  </si>
  <si>
    <t>pc 1964</t>
  </si>
  <si>
    <t>pc 1965</t>
  </si>
  <si>
    <t>pc 1966</t>
  </si>
  <si>
    <t>pc 1967</t>
  </si>
  <si>
    <t>pc 1968</t>
  </si>
  <si>
    <t>pc 1969</t>
  </si>
  <si>
    <t>pc 1970</t>
  </si>
  <si>
    <t>pc 1971</t>
  </si>
  <si>
    <t>pc 1972</t>
  </si>
  <si>
    <t>pc 1973</t>
  </si>
  <si>
    <t>pc 1974</t>
  </si>
  <si>
    <t>pc 1975</t>
  </si>
  <si>
    <t>pc 1976</t>
  </si>
  <si>
    <t>pc 1977</t>
  </si>
  <si>
    <t>pc 1978</t>
  </si>
  <si>
    <t>pc 1979</t>
  </si>
  <si>
    <t>pc 1980</t>
  </si>
  <si>
    <t>pc 1981</t>
  </si>
  <si>
    <t>pc 1982</t>
  </si>
  <si>
    <t>pc 1983</t>
  </si>
  <si>
    <t>pc 1984</t>
  </si>
  <si>
    <t>pc 1985</t>
  </si>
  <si>
    <t>pc 1986</t>
  </si>
  <si>
    <t>pc 1987</t>
  </si>
  <si>
    <t>pc 1988</t>
  </si>
  <si>
    <t>pc 1989</t>
  </si>
  <si>
    <t>pc 1990</t>
  </si>
  <si>
    <t>pc 1991</t>
  </si>
  <si>
    <t>pc 1992</t>
  </si>
  <si>
    <t>pc 1993</t>
  </si>
  <si>
    <t>pc 1994</t>
  </si>
  <si>
    <t>pc 1995</t>
  </si>
  <si>
    <t>pc 1996</t>
  </si>
  <si>
    <t>pc 1997</t>
  </si>
  <si>
    <t>pc 1998</t>
  </si>
  <si>
    <t>pc 1999</t>
  </si>
  <si>
    <t>pc 2000</t>
  </si>
  <si>
    <t>PWT price of consumption goods</t>
  </si>
  <si>
    <t>country</t>
  </si>
  <si>
    <t>code</t>
  </si>
  <si>
    <t>#</t>
  </si>
  <si>
    <t>GDP/adult 1960</t>
  </si>
  <si>
    <t>GDP/adult 1980</t>
  </si>
  <si>
    <t>GDP/adult 1985</t>
  </si>
  <si>
    <t>GDP/adult 2000</t>
  </si>
  <si>
    <t>POP growth (1960-2000)</t>
  </si>
  <si>
    <t>POP growth (1960-1985)</t>
  </si>
  <si>
    <t>POP growth (1960-1980)</t>
  </si>
  <si>
    <t>POP growth (1980-2000)</t>
  </si>
  <si>
    <t>I/Y 1960-2000</t>
  </si>
  <si>
    <t>I/Y 1960-1985</t>
  </si>
  <si>
    <t>I/Y 1960-1980</t>
  </si>
  <si>
    <t>I/Y 1980-2000</t>
  </si>
  <si>
    <t>school 1960-2000</t>
  </si>
  <si>
    <t>school 1960-1985</t>
  </si>
  <si>
    <t>school 1960-1980</t>
  </si>
  <si>
    <t>school 1980-2000</t>
  </si>
  <si>
    <t>NEWS 1970-1995</t>
  </si>
  <si>
    <t>NEWS 1970-1985</t>
  </si>
  <si>
    <t>NEWS 1970-1980</t>
  </si>
  <si>
    <t>NEWS 1980-95</t>
  </si>
  <si>
    <t>SOCDEV</t>
  </si>
  <si>
    <t>trust as late as possible</t>
  </si>
  <si>
    <t>Group</t>
  </si>
  <si>
    <t>O Group</t>
  </si>
  <si>
    <t>P Group</t>
  </si>
  <si>
    <t>Barro Lee 1960</t>
  </si>
  <si>
    <t>POSTAL 1980-2000</t>
  </si>
  <si>
    <t>Sub-Sahara Africa dummy</t>
  </si>
  <si>
    <t>Latin America and Calibian dummy</t>
  </si>
  <si>
    <t>East and South East Asia dummy</t>
  </si>
  <si>
    <t>GDP/capita 1960</t>
  </si>
  <si>
    <t>GDP/capita 1980</t>
  </si>
  <si>
    <t>GDP/capita 1985</t>
  </si>
  <si>
    <t>GDP/capita 2000</t>
  </si>
  <si>
    <t>I/Y 1960</t>
  </si>
  <si>
    <t>CIV (Cook's variable)</t>
  </si>
  <si>
    <t>OCC (Cook's variable)</t>
  </si>
  <si>
    <t>BAT (Cook's variable)</t>
  </si>
  <si>
    <t>pi 1960</t>
  </si>
  <si>
    <t>pc 1960</t>
  </si>
  <si>
    <t>ki 2000/ki 1960</t>
  </si>
  <si>
    <t>ki 1960</t>
  </si>
  <si>
    <t>ki 1961</t>
  </si>
  <si>
    <t>rgdpch 1960</t>
  </si>
  <si>
    <t>rgdpch 1961</t>
  </si>
  <si>
    <t>labor age ratio 1960</t>
  </si>
  <si>
    <t>labor age pop 1960</t>
  </si>
  <si>
    <t>POP 1960</t>
  </si>
  <si>
    <t>POP 1961</t>
  </si>
  <si>
    <t>s_h 60-00</t>
  </si>
  <si>
    <t>s_h 60-85</t>
  </si>
  <si>
    <t>s_h 60-80</t>
  </si>
  <si>
    <t>s_h 80-00</t>
  </si>
  <si>
    <t>lfsh60 (by BG)</t>
  </si>
  <si>
    <t>lfsh65 (by BG)</t>
  </si>
  <si>
    <t>lfsh70 (by BG)</t>
  </si>
  <si>
    <t>lfsh75 (by BG)</t>
  </si>
  <si>
    <t>lfsh80 (by BG)</t>
  </si>
  <si>
    <t>lfsh85 (by BG)</t>
  </si>
  <si>
    <t>lfsh90 (by BG)</t>
  </si>
  <si>
    <t>lfsh95 (by BG)</t>
  </si>
  <si>
    <t>lfsh 90</t>
  </si>
  <si>
    <t>lfsh 95</t>
  </si>
  <si>
    <t>lfsh 00</t>
  </si>
  <si>
    <t>gross enrollment 1960</t>
  </si>
  <si>
    <t>15-19 (%) 70</t>
  </si>
  <si>
    <t>15-19 (%) 75</t>
  </si>
  <si>
    <t>15-19 (%) 95</t>
  </si>
  <si>
    <t>15-19 (%) 00</t>
  </si>
  <si>
    <t>POP 95</t>
  </si>
  <si>
    <t>POP 00</t>
  </si>
  <si>
    <t>POP15-19 60</t>
  </si>
  <si>
    <t>POP15-19 65</t>
  </si>
  <si>
    <t>15-19 95</t>
  </si>
  <si>
    <t>15-19 00</t>
  </si>
  <si>
    <t>15-64 (%) 90</t>
  </si>
  <si>
    <t>15-64 (%) 95</t>
  </si>
  <si>
    <t>15-64 (%) 00</t>
  </si>
  <si>
    <t>Barro Lee 2000</t>
  </si>
  <si>
    <t>Barro Lee 1970</t>
  </si>
  <si>
    <t>NEWS (1970-2000)</t>
  </si>
  <si>
    <t>NEWS (1970-85)</t>
  </si>
  <si>
    <t>NEWS (1970-80)</t>
  </si>
  <si>
    <t>NEWS (1980-95)</t>
  </si>
  <si>
    <t>land area (sq km  2000)</t>
  </si>
  <si>
    <t>1995/1970</t>
  </si>
  <si>
    <t>USA</t>
  </si>
  <si>
    <t>number</t>
  </si>
  <si>
    <t>trust average</t>
  </si>
  <si>
    <t>trust as early as possible</t>
  </si>
  <si>
    <t>Trust (81-82)</t>
  </si>
  <si>
    <t>Trust (90-91)</t>
  </si>
  <si>
    <t>Trust (95-97)</t>
  </si>
  <si>
    <t>Trust (99-00)</t>
  </si>
  <si>
    <t>CIV</t>
  </si>
  <si>
    <t>OCC</t>
  </si>
  <si>
    <t>BAT</t>
  </si>
  <si>
    <t>This excel file is data set for</t>
  </si>
  <si>
    <t>by Hirokazu Ishise and Yasuyuki Sawada</t>
  </si>
  <si>
    <t>Each worksheet contains following data.</t>
  </si>
  <si>
    <t>This includes variables for constructing "school" variable.  As long as possible, they are extructed from data set of Bernanke and Gurkaynak (2002).</t>
  </si>
  <si>
    <t>This includes varibles from Penn World Table.</t>
  </si>
  <si>
    <t>Data</t>
  </si>
  <si>
    <t>PWT</t>
  </si>
  <si>
    <t>NEWS</t>
  </si>
  <si>
    <t>SCHOOL</t>
  </si>
  <si>
    <t>This contains NEWS variable from World Development Indicators.</t>
  </si>
  <si>
    <t>WVS</t>
  </si>
  <si>
    <t>This sheet contains variables from Three waves of World Value Surveys.</t>
  </si>
  <si>
    <t>Postal</t>
  </si>
  <si>
    <t>The sheet includes data from Postal Statistics.  Population data is from World Development Indicators.</t>
  </si>
  <si>
    <t>This table contains all the variables used in the paper.  Missing variable is indicated by 999.</t>
  </si>
  <si>
    <t>prices</t>
  </si>
  <si>
    <t>This table contains prices of investment goods and consumption goods from Penn World Table.</t>
  </si>
  <si>
    <t>Cook</t>
  </si>
  <si>
    <t>This table is copy of Table A1 of Cook (2002).</t>
  </si>
  <si>
    <t>"Aggregate Returns to Social Capital: Estimates Based on the Augmented Augmented-Solow Model"</t>
  </si>
  <si>
    <t>Last modified: Apr 7, 2006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</si>
</sst>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* _-&quot;\&quot;#,##0;* \-&quot;\&quot;#,##0;* _-&quot;\&quot;&quot;-&quot;;@"/>
    <numFmt numFmtId="178" formatCode="* #,##0.00;* \-#,##0.00;* &quot;-&quot;??;@"/>
    <numFmt numFmtId="179" formatCode="* _-&quot;\&quot;#,##0.00;* \-&quot;\&quot;#,##0.00;* _-&quot;\&quot;&quot;-&quot;??;@"/>
    <numFmt numFmtId="180" formatCode="&quot;$&quot;#,##0_);[Red]\(&quot;$&quot;#,##0\)"/>
    <numFmt numFmtId="181" formatCode="&quot;$&quot;#,##0.00_);[Red]\(&quot;$&quot;#,##0.00\)"/>
    <numFmt numFmtId="182" formatCode="&quot;\&quot;#,##0;\-&quot;\&quot;#,##0"/>
    <numFmt numFmtId="183" formatCode="&quot;\&quot;#,##0;[Red]\-&quot;\&quot;#,##0"/>
    <numFmt numFmtId="184" formatCode="&quot;\&quot;#,##0.00;\-&quot;\&quot;#,##0.00"/>
    <numFmt numFmtId="185" formatCode="&quot;\&quot;#,##0.00;[Red]\-&quot;\&quot;#,##0.00"/>
    <numFmt numFmtId="186" formatCode="_-&quot;\&quot;* #,##0_-;\-&quot;\&quot;* #,##0_-;_-&quot;\&quot;* &quot;-&quot;_-;_-@_-"/>
    <numFmt numFmtId="187" formatCode="_-* #,##0_-;\-* #,##0_-;_-* &quot;-&quot;_-;_-@_-"/>
    <numFmt numFmtId="188" formatCode="_-&quot;\&quot;* #,##0.00_-;\-&quot;\&quot;* #,##0.00_-;_-&quot;\&quot;* &quot;-&quot;??_-;_-@_-"/>
    <numFmt numFmtId="189" formatCode="_-* #,##0.00_-;\-* #,##0.00_-;_-* &quot;-&quot;??_-;_-@_-"/>
    <numFmt numFmtId="190" formatCode="0.00_);[Red]\(0.00\)"/>
    <numFmt numFmtId="191" formatCode="0_);[Red]\(0\)"/>
    <numFmt numFmtId="192" formatCode="0_ "/>
    <numFmt numFmtId="193" formatCode="0.0000000_ "/>
    <numFmt numFmtId="194" formatCode="0.00_ "/>
  </numFmts>
  <fonts count="9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1"/>
      <name val="ＭＳ Ｐゴシック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6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9" fontId="0" fillId="0" borderId="0" applyFont="0" applyFill="0" applyProtection="0">
      <alignment/>
    </xf>
    <xf numFmtId="0" fontId="6" fillId="0" borderId="0" applyNumberFormat="0" applyFill="0" applyBorder="0" applyAlignment="0" applyProtection="0"/>
    <xf numFmtId="180" fontId="0" fillId="0" borderId="0" applyFont="0" applyFill="0" applyProtection="0">
      <alignment/>
    </xf>
    <xf numFmtId="181" fontId="0" fillId="0" borderId="0" applyFont="0" applyFill="0" applyProtection="0">
      <alignment/>
    </xf>
    <xf numFmtId="8" fontId="0" fillId="0" borderId="0" applyFont="0" applyFill="0" applyProtection="0">
      <alignment/>
    </xf>
    <xf numFmtId="6" fontId="0" fillId="0" borderId="0" applyFont="0" applyFill="0" applyProtection="0">
      <alignment/>
    </xf>
    <xf numFmtId="0" fontId="8" fillId="0" borderId="0">
      <alignment vertical="center"/>
      <protection/>
    </xf>
    <xf numFmtId="0" fontId="5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21" applyNumberFormat="1" applyFont="1" applyFill="1">
      <alignment vertical="center"/>
      <protection/>
    </xf>
    <xf numFmtId="191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22" applyNumberFormat="1" applyFont="1" applyFill="1">
      <alignment/>
      <protection/>
    </xf>
    <xf numFmtId="190" fontId="0" fillId="0" borderId="0" xfId="21" applyNumberFormat="1" applyFont="1" applyFill="1">
      <alignment vertical="center"/>
      <protection/>
    </xf>
    <xf numFmtId="0" fontId="0" fillId="0" borderId="0" xfId="22" applyNumberFormat="1" applyFont="1" applyFill="1" quotePrefix="1">
      <alignment/>
      <protection/>
    </xf>
    <xf numFmtId="0" fontId="0" fillId="0" borderId="0" xfId="22" applyFont="1" applyFill="1">
      <alignment/>
      <protection/>
    </xf>
    <xf numFmtId="0" fontId="0" fillId="2" borderId="0" xfId="21" applyNumberFormat="1" applyFont="1" applyFill="1">
      <alignment vertical="center"/>
      <protection/>
    </xf>
    <xf numFmtId="0" fontId="0" fillId="2" borderId="0" xfId="0" applyFont="1" applyFill="1" applyAlignment="1">
      <alignment/>
    </xf>
    <xf numFmtId="194" fontId="0" fillId="2" borderId="0" xfId="0" applyNumberFormat="1" applyFont="1" applyFill="1" applyAlignment="1">
      <alignment/>
    </xf>
    <xf numFmtId="0" fontId="0" fillId="0" borderId="0" xfId="21" applyFont="1" applyFill="1">
      <alignment vertical="center"/>
      <protection/>
    </xf>
    <xf numFmtId="193" fontId="0" fillId="0" borderId="0" xfId="0" applyNumberFormat="1" applyFont="1" applyFill="1" applyAlignment="1">
      <alignment/>
    </xf>
    <xf numFmtId="194" fontId="0" fillId="0" borderId="0" xfId="0" applyNumberFormat="1" applyFont="1" applyFill="1" applyAlignment="1">
      <alignment/>
    </xf>
    <xf numFmtId="192" fontId="0" fillId="0" borderId="0" xfId="0" applyNumberFormat="1" applyFont="1" applyFill="1" applyAlignment="1">
      <alignment/>
    </xf>
    <xf numFmtId="193" fontId="0" fillId="0" borderId="0" xfId="21" applyNumberFormat="1" applyFont="1" applyFill="1">
      <alignment vertical="center"/>
      <protection/>
    </xf>
    <xf numFmtId="191" fontId="0" fillId="0" borderId="0" xfId="0" applyNumberFormat="1" applyFont="1" applyFill="1" applyAlignment="1">
      <alignment/>
    </xf>
    <xf numFmtId="190" fontId="0" fillId="0" borderId="0" xfId="24" applyNumberFormat="1" applyFont="1" applyFill="1">
      <alignment vertical="center"/>
      <protection/>
    </xf>
    <xf numFmtId="0" fontId="0" fillId="0" borderId="0" xfId="23" applyFont="1">
      <alignment vertical="center"/>
      <protection/>
    </xf>
    <xf numFmtId="0" fontId="0" fillId="0" borderId="0" xfId="23" applyNumberFormat="1" applyFont="1">
      <alignment vertical="center"/>
      <protection/>
    </xf>
    <xf numFmtId="0" fontId="0" fillId="0" borderId="0" xfId="22" applyNumberFormat="1" applyFont="1">
      <alignment/>
      <protection/>
    </xf>
    <xf numFmtId="0" fontId="0" fillId="0" borderId="0" xfId="22" applyFont="1">
      <alignment/>
      <protection/>
    </xf>
    <xf numFmtId="0" fontId="0" fillId="0" borderId="0" xfId="22" applyNumberFormat="1" applyFont="1" quotePrefix="1">
      <alignment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gdp2" xfId="21"/>
    <cellStyle name="標準_KKdata" xfId="22"/>
    <cellStyle name="標準_news" xfId="23"/>
    <cellStyle name="標準_POP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18"/>
  <sheetViews>
    <sheetView tabSelected="1" workbookViewId="0" topLeftCell="A1">
      <pane xSplit="3" ySplit="1" topLeftCell="AN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X3" sqref="AX3"/>
    </sheetView>
  </sheetViews>
  <sheetFormatPr defaultColWidth="9.140625" defaultRowHeight="12.75"/>
  <cols>
    <col min="1" max="1" width="25.421875" style="19" bestFit="1" customWidth="1"/>
    <col min="2" max="2" width="6.28125" style="19" bestFit="1" customWidth="1"/>
    <col min="3" max="3" width="4.00390625" style="19" bestFit="1" customWidth="1"/>
    <col min="4" max="4" width="6.57421875" style="7" bestFit="1" customWidth="1"/>
    <col min="5" max="5" width="5.28125" style="7" bestFit="1" customWidth="1"/>
    <col min="6" max="6" width="5.7109375" style="7" bestFit="1" customWidth="1"/>
    <col min="7" max="10" width="15.421875" style="7" bestFit="1" customWidth="1"/>
    <col min="11" max="12" width="17.140625" style="7" bestFit="1" customWidth="1"/>
    <col min="13" max="13" width="17.140625" style="7" customWidth="1"/>
    <col min="14" max="14" width="17.140625" style="7" bestFit="1" customWidth="1"/>
    <col min="15" max="15" width="11.00390625" style="7" bestFit="1" customWidth="1"/>
    <col min="16" max="16" width="13.28125" style="7" bestFit="1" customWidth="1"/>
    <col min="17" max="18" width="13.28125" style="7" customWidth="1"/>
    <col min="19" max="19" width="11.00390625" style="7" bestFit="1" customWidth="1"/>
    <col min="20" max="20" width="13.28125" style="7" bestFit="1" customWidth="1"/>
    <col min="21" max="22" width="13.28125" style="7" customWidth="1"/>
    <col min="23" max="23" width="13.140625" style="7" bestFit="1" customWidth="1"/>
    <col min="24" max="24" width="14.8515625" style="7" bestFit="1" customWidth="1"/>
    <col min="25" max="25" width="14.8515625" style="7" customWidth="1"/>
    <col min="26" max="26" width="13.57421875" style="7" bestFit="1" customWidth="1"/>
    <col min="27" max="27" width="9.57421875" style="17" bestFit="1" customWidth="1"/>
    <col min="28" max="28" width="13.00390625" style="7" bestFit="1" customWidth="1"/>
    <col min="29" max="29" width="19.8515625" style="7" customWidth="1"/>
    <col min="30" max="32" width="13.00390625" style="7" bestFit="1" customWidth="1"/>
    <col min="33" max="33" width="13.00390625" style="7" customWidth="1"/>
    <col min="34" max="34" width="14.8515625" style="7" bestFit="1" customWidth="1"/>
    <col min="35" max="35" width="14.8515625" style="7" customWidth="1"/>
    <col min="36" max="36" width="13.57421875" style="7" customWidth="1"/>
    <col min="37" max="37" width="5.57421875" style="17" bestFit="1" customWidth="1"/>
    <col min="38" max="39" width="9.57421875" style="17" customWidth="1"/>
    <col min="40" max="43" width="16.57421875" style="17" bestFit="1" customWidth="1"/>
    <col min="44" max="44" width="16.57421875" style="17" customWidth="1"/>
    <col min="45" max="16384" width="9.140625" style="7" customWidth="1"/>
  </cols>
  <sheetData>
    <row r="1" spans="1:50" s="13" customFormat="1" ht="12.75">
      <c r="A1" s="12" t="s">
        <v>703</v>
      </c>
      <c r="B1" s="12" t="s">
        <v>704</v>
      </c>
      <c r="C1" s="12" t="s">
        <v>705</v>
      </c>
      <c r="D1" s="13" t="s">
        <v>304</v>
      </c>
      <c r="E1" s="13" t="s">
        <v>305</v>
      </c>
      <c r="F1" s="13" t="s">
        <v>306</v>
      </c>
      <c r="G1" s="13" t="s">
        <v>706</v>
      </c>
      <c r="H1" s="13" t="s">
        <v>707</v>
      </c>
      <c r="I1" s="13" t="s">
        <v>708</v>
      </c>
      <c r="J1" s="13" t="s">
        <v>709</v>
      </c>
      <c r="K1" s="13" t="s">
        <v>710</v>
      </c>
      <c r="L1" s="13" t="s">
        <v>711</v>
      </c>
      <c r="M1" s="13" t="s">
        <v>712</v>
      </c>
      <c r="N1" s="13" t="s">
        <v>713</v>
      </c>
      <c r="O1" s="13" t="s">
        <v>714</v>
      </c>
      <c r="P1" s="13" t="s">
        <v>715</v>
      </c>
      <c r="Q1" s="13" t="s">
        <v>716</v>
      </c>
      <c r="R1" s="13" t="s">
        <v>717</v>
      </c>
      <c r="S1" s="13" t="s">
        <v>718</v>
      </c>
      <c r="T1" s="13" t="s">
        <v>719</v>
      </c>
      <c r="U1" s="13" t="s">
        <v>720</v>
      </c>
      <c r="V1" s="13" t="s">
        <v>721</v>
      </c>
      <c r="W1" s="13" t="s">
        <v>722</v>
      </c>
      <c r="X1" s="13" t="s">
        <v>723</v>
      </c>
      <c r="Y1" s="13" t="s">
        <v>724</v>
      </c>
      <c r="Z1" s="13" t="s">
        <v>725</v>
      </c>
      <c r="AA1" s="14" t="s">
        <v>726</v>
      </c>
      <c r="AB1" s="13" t="s">
        <v>727</v>
      </c>
      <c r="AC1" s="13" t="s">
        <v>490</v>
      </c>
      <c r="AD1" s="13" t="s">
        <v>728</v>
      </c>
      <c r="AE1" s="13" t="s">
        <v>729</v>
      </c>
      <c r="AF1" s="13" t="s">
        <v>730</v>
      </c>
      <c r="AG1" s="13" t="s">
        <v>731</v>
      </c>
      <c r="AH1" s="13" t="str">
        <f>SCHOOL!DL1</f>
        <v>Barro Lee 1970</v>
      </c>
      <c r="AI1" s="13" t="str">
        <f>SCHOOL!DM1</f>
        <v>Barro Lee 2000</v>
      </c>
      <c r="AJ1" s="13" t="s">
        <v>732</v>
      </c>
      <c r="AK1" s="14" t="s">
        <v>733</v>
      </c>
      <c r="AL1" s="14" t="s">
        <v>734</v>
      </c>
      <c r="AM1" s="14" t="s">
        <v>735</v>
      </c>
      <c r="AN1" s="13" t="s">
        <v>736</v>
      </c>
      <c r="AO1" s="13" t="s">
        <v>737</v>
      </c>
      <c r="AP1" s="13" t="s">
        <v>738</v>
      </c>
      <c r="AQ1" s="13" t="s">
        <v>739</v>
      </c>
      <c r="AR1" s="13" t="str">
        <f>NEWS!AX1</f>
        <v>land area (sq km  2000)</v>
      </c>
      <c r="AS1" s="13" t="s">
        <v>740</v>
      </c>
      <c r="AT1" s="13" t="s">
        <v>741</v>
      </c>
      <c r="AU1" s="13" t="s">
        <v>742</v>
      </c>
      <c r="AV1" s="13" t="s">
        <v>743</v>
      </c>
      <c r="AW1" s="13" t="s">
        <v>744</v>
      </c>
      <c r="AX1" s="13" t="s">
        <v>745</v>
      </c>
    </row>
    <row r="2" spans="1:50" ht="12.75">
      <c r="A2" s="15" t="s">
        <v>1</v>
      </c>
      <c r="B2" s="15" t="s">
        <v>125</v>
      </c>
      <c r="C2" s="15">
        <v>1</v>
      </c>
      <c r="D2" s="7">
        <v>1</v>
      </c>
      <c r="E2" s="7">
        <v>1</v>
      </c>
      <c r="F2" s="7">
        <v>0</v>
      </c>
      <c r="G2" s="7">
        <f>PWT!AU2/PWT!CJ2*100</f>
        <v>5085.127698833509</v>
      </c>
      <c r="H2" s="16">
        <f>PWT!BO2/PWT!DD2*100</f>
        <v>9613.370589312803</v>
      </c>
      <c r="I2" s="16">
        <f>PWT!BT2/PWT!DI2*100</f>
        <v>10565.304757198151</v>
      </c>
      <c r="J2" s="7">
        <f>PWT!CI2/PWT!DX2*100</f>
        <v>8157.4805290375625</v>
      </c>
      <c r="K2" s="7">
        <f>((PWT!FM2/PWT!DY2)^(1/40)-1)*100</f>
        <v>2.968899370257394</v>
      </c>
      <c r="L2" s="16">
        <f>((PWT!EX2/PWT!DY2)^(1/25)-1)*100</f>
        <v>2.836319355224459</v>
      </c>
      <c r="M2" s="16">
        <f>((PWT!ES2/PWT!DY2)^(1/20)-1)*100</f>
        <v>2.4905544154320447</v>
      </c>
      <c r="N2" s="16">
        <f>((PWT!FM2/PWT!ES2)^(1/20)-1)*100</f>
        <v>3.449476861506362</v>
      </c>
      <c r="O2" s="16">
        <f>AVERAGE(PWT!F2:PWT!AT2)/100</f>
        <v>0.17879582221951218</v>
      </c>
      <c r="P2" s="16">
        <f>AVERAGE(PWT!F2:PWT!AE2)/100</f>
        <v>0.2039402373461538</v>
      </c>
      <c r="Q2" s="16">
        <f>AVERAGE(PWT!F2:PWT!Z2)/100</f>
        <v>0.19560197195238088</v>
      </c>
      <c r="R2" s="16">
        <f>AVERAGE(PWT!Z2:PWT!AT2)/100</f>
        <v>0.16575698476190479</v>
      </c>
      <c r="S2" s="16">
        <f>SCHOOL!B2/100</f>
        <v>0.07427734402716234</v>
      </c>
      <c r="T2" s="16">
        <f>SCHOOL!C2/100</f>
        <v>0.04616855</v>
      </c>
      <c r="U2" s="16">
        <f>SCHOOL!D2/100</f>
        <v>0.03369028</v>
      </c>
      <c r="V2" s="16">
        <f>SCHOOL!E2/100</f>
        <v>0.1146302192488922</v>
      </c>
      <c r="W2" s="16">
        <f>NEWS!C2</f>
        <v>0.03168021066666667</v>
      </c>
      <c r="X2" s="7">
        <f>NEWS!D2</f>
        <v>0.02196186625</v>
      </c>
      <c r="Y2" s="7">
        <f>NEWS!E2</f>
        <v>0.020598361666666665</v>
      </c>
      <c r="Z2" s="16">
        <f>NEWS!F2</f>
        <v>0.03807074025</v>
      </c>
      <c r="AA2" s="17">
        <v>0.18</v>
      </c>
      <c r="AB2" s="7">
        <f>WVS!F2</f>
        <v>0.11219512195121951</v>
      </c>
      <c r="AC2" s="7">
        <f>WVS!E2</f>
        <v>0.11219512195121951</v>
      </c>
      <c r="AD2" s="7">
        <v>999</v>
      </c>
      <c r="AE2" s="7">
        <v>999</v>
      </c>
      <c r="AF2" s="7">
        <v>999</v>
      </c>
      <c r="AG2" s="7">
        <f>SCHOOL!DK2</f>
        <v>0.98</v>
      </c>
      <c r="AH2" s="7">
        <f>SCHOOL!DL2</f>
        <v>1.56</v>
      </c>
      <c r="AI2" s="7">
        <f>SCHOOL!DM2</f>
        <v>5.37</v>
      </c>
      <c r="AJ2" s="16">
        <f>Postal!B2</f>
        <v>0.015799058823529413</v>
      </c>
      <c r="AK2" s="18">
        <v>0</v>
      </c>
      <c r="AL2" s="18">
        <v>0</v>
      </c>
      <c r="AM2" s="18">
        <v>0</v>
      </c>
      <c r="AN2" s="16">
        <f>PWT!AU2</f>
        <v>2664.0419</v>
      </c>
      <c r="AO2" s="16">
        <f>PWT!BO2</f>
        <v>4765.3024</v>
      </c>
      <c r="AP2" s="16">
        <f>PWT!BT2</f>
        <v>5497.6946</v>
      </c>
      <c r="AQ2" s="16">
        <f>PWT!CI2</f>
        <v>4895.5622</v>
      </c>
      <c r="AR2" s="7">
        <f>NEWS!AX2</f>
        <v>2381740</v>
      </c>
      <c r="AS2" s="7">
        <f>PWT!F2/100</f>
        <v>0.23184902999999998</v>
      </c>
      <c r="AT2" s="7">
        <f>Cook!C2</f>
        <v>999</v>
      </c>
      <c r="AU2" s="7">
        <f>Cook!D2</f>
        <v>999</v>
      </c>
      <c r="AV2" s="7">
        <f>Cook!E2</f>
        <v>999</v>
      </c>
      <c r="AW2" s="7">
        <f>prices!B2</f>
        <v>60.896127</v>
      </c>
      <c r="AX2" s="7">
        <f>prices!AR2</f>
        <v>13.071995</v>
      </c>
    </row>
    <row r="3" spans="1:50" ht="12.75">
      <c r="A3" s="15" t="s">
        <v>307</v>
      </c>
      <c r="B3" s="15" t="s">
        <v>101</v>
      </c>
      <c r="C3" s="15">
        <v>2</v>
      </c>
      <c r="D3" s="7">
        <v>1</v>
      </c>
      <c r="E3" s="7">
        <v>0</v>
      </c>
      <c r="F3" s="7">
        <v>0</v>
      </c>
      <c r="G3" s="7">
        <f>PWT!AU3/PWT!CJ3*100</f>
        <v>4459.315262767052</v>
      </c>
      <c r="H3" s="16">
        <f>PWT!BO3/PWT!DD3*100</f>
        <v>3674.5603022843097</v>
      </c>
      <c r="I3" s="16">
        <f>PWT!BT3/PWT!DI3*100</f>
        <v>3633.7750053572513</v>
      </c>
      <c r="J3" s="7">
        <f>PWT!CE3/PWT!DT3*100</f>
        <v>2758.082172122459</v>
      </c>
      <c r="K3" s="7">
        <f>((PWT!FM3/PWT!DY3)^(1/40)-1)*100</f>
        <v>2.2576332935538623</v>
      </c>
      <c r="L3" s="16">
        <f>((PWT!EX3/PWT!DY3)^(1/25)-1)*100</f>
        <v>1.9155319788880298</v>
      </c>
      <c r="M3" s="16">
        <f>((PWT!ES3/PWT!DY3)^(1/20)-1)*100</f>
        <v>1.6501715702966546</v>
      </c>
      <c r="N3" s="16">
        <f>((PWT!FM3/PWT!ES3)^(1/20)-1)*100</f>
        <v>2.8687252098498206</v>
      </c>
      <c r="O3" s="16">
        <f>AVERAGE(PWT!F3:PWT!AT3)/100</f>
        <v>0.07388515097297298</v>
      </c>
      <c r="P3" s="16">
        <f>AVERAGE(PWT!F3:PWT!AE3)/100</f>
        <v>0.07923192530769231</v>
      </c>
      <c r="Q3" s="16">
        <f>AVERAGE(PWT!F3:PWT!Z3)/100</f>
        <v>0.07762535209523809</v>
      </c>
      <c r="R3" s="16">
        <f>AVERAGE(PWT!Z3:PWT!AT3)/100</f>
        <v>0.0697615552352941</v>
      </c>
      <c r="S3" s="16">
        <f>SCHOOL!B3/100</f>
        <v>0.02178976528571981</v>
      </c>
      <c r="T3" s="16">
        <f>SCHOOL!C3/100</f>
        <v>0.018073833333333334</v>
      </c>
      <c r="U3" s="16">
        <f>SCHOOL!D3/100</f>
        <v>0.01638124</v>
      </c>
      <c r="V3" s="16">
        <f>SCHOOL!E3/100</f>
        <v>0.03059751751429566</v>
      </c>
      <c r="W3" s="16">
        <f>NEWS!C3</f>
        <v>0.013811571</v>
      </c>
      <c r="X3" s="7">
        <f>NEWS!D3</f>
        <v>0.015427270000000002</v>
      </c>
      <c r="Y3" s="7">
        <f>NEWS!E3</f>
        <v>0.016993853</v>
      </c>
      <c r="Z3" s="16">
        <f>NEWS!F3</f>
        <v>0.013829842750000002</v>
      </c>
      <c r="AA3" s="17">
        <v>999</v>
      </c>
      <c r="AB3" s="7">
        <f>WVS!F3</f>
        <v>999</v>
      </c>
      <c r="AC3" s="7">
        <f>WVS!E3</f>
        <v>999</v>
      </c>
      <c r="AD3" s="7">
        <v>999</v>
      </c>
      <c r="AE3" s="7">
        <v>999</v>
      </c>
      <c r="AF3" s="7">
        <v>999</v>
      </c>
      <c r="AG3" s="7">
        <f>SCHOOL!DK3</f>
        <v>999</v>
      </c>
      <c r="AH3" s="7">
        <f>SCHOOL!DL3</f>
        <v>999</v>
      </c>
      <c r="AI3" s="7">
        <f>SCHOOL!DM3</f>
        <v>999</v>
      </c>
      <c r="AJ3" s="16">
        <f>Postal!B3</f>
        <v>0.00047615789473684224</v>
      </c>
      <c r="AK3" s="18">
        <v>1</v>
      </c>
      <c r="AL3" s="18">
        <v>0</v>
      </c>
      <c r="AM3" s="18">
        <v>0</v>
      </c>
      <c r="AN3" s="16">
        <f>PWT!AU3</f>
        <v>2471.344</v>
      </c>
      <c r="AO3" s="16">
        <f>PWT!BO3</f>
        <v>1926.5997</v>
      </c>
      <c r="AP3" s="16">
        <f>PWT!BT3</f>
        <v>1860.2811</v>
      </c>
      <c r="AQ3" s="16">
        <f>PWT!CE3</f>
        <v>1362.3241</v>
      </c>
      <c r="AR3" s="7">
        <f>NEWS!AX3</f>
        <v>1246700</v>
      </c>
      <c r="AS3" s="7">
        <f>PWT!F3/100</f>
        <v>0.069632283</v>
      </c>
      <c r="AT3" s="7">
        <f>Cook!C3</f>
        <v>999</v>
      </c>
      <c r="AU3" s="7">
        <f>Cook!D3</f>
        <v>999</v>
      </c>
      <c r="AV3" s="7">
        <f>Cook!E3</f>
        <v>999</v>
      </c>
      <c r="AW3" s="7">
        <f>prices!B3</f>
        <v>49.10753</v>
      </c>
      <c r="AX3" s="7">
        <f>prices!AR3</f>
        <v>61.315222</v>
      </c>
    </row>
    <row r="4" spans="1:50" ht="12.75">
      <c r="A4" s="15" t="s">
        <v>3</v>
      </c>
      <c r="B4" s="15" t="s">
        <v>102</v>
      </c>
      <c r="C4" s="15">
        <v>3</v>
      </c>
      <c r="D4" s="7">
        <v>1</v>
      </c>
      <c r="E4" s="7">
        <v>1</v>
      </c>
      <c r="F4" s="7">
        <v>0</v>
      </c>
      <c r="G4" s="7">
        <f>PWT!AU4/PWT!CJ4*100</f>
        <v>11576.07941347997</v>
      </c>
      <c r="H4" s="16">
        <f>PWT!BO4/PWT!DD4*100</f>
        <v>17316.67285593808</v>
      </c>
      <c r="I4" s="16">
        <f>PWT!BT4/PWT!DI4*100</f>
        <v>14298.183473060275</v>
      </c>
      <c r="J4" s="7">
        <f>PWT!CI4/PWT!DX4*100</f>
        <v>17588.29199067922</v>
      </c>
      <c r="K4" s="7">
        <f>((PWT!FM4/PWT!DY4)^(1/40)-1)*100</f>
        <v>1.430855289734967</v>
      </c>
      <c r="L4" s="16">
        <f>((PWT!EX4/PWT!DY4)^(1/25)-1)*100</f>
        <v>1.344948219962383</v>
      </c>
      <c r="M4" s="16">
        <f>((PWT!ES4/PWT!DY4)^(1/20)-1)*100</f>
        <v>1.3719642985993596</v>
      </c>
      <c r="N4" s="16">
        <f>((PWT!FM4/PWT!ES4)^(1/20)-1)*100</f>
        <v>1.4897804929810077</v>
      </c>
      <c r="O4" s="16">
        <f>AVERAGE(PWT!F4:PWT!AT4)/100</f>
        <v>0.17571175951219517</v>
      </c>
      <c r="P4" s="16">
        <f>AVERAGE(PWT!F4:PWT!AE4)/100</f>
        <v>0.18828626692307693</v>
      </c>
      <c r="Q4" s="16">
        <f>AVERAGE(PWT!F4:PWT!Z4)/100</f>
        <v>0.19481726142857145</v>
      </c>
      <c r="R4" s="16">
        <f>AVERAGE(PWT!Z4:PWT!AT4)/100</f>
        <v>0.15840413285714286</v>
      </c>
      <c r="S4" s="16">
        <f>SCHOOL!B4/100</f>
        <v>0.0800518884239496</v>
      </c>
      <c r="T4" s="16">
        <f>SCHOOL!C4/100</f>
        <v>0.06155206666666666</v>
      </c>
      <c r="U4" s="16">
        <f>SCHOOL!D4/100</f>
        <v>0.05638928</v>
      </c>
      <c r="V4" s="16">
        <f>SCHOOL!E4/100</f>
        <v>0.10280649916310929</v>
      </c>
      <c r="W4" s="16">
        <f>NEWS!C4</f>
        <v>0.1356101266666667</v>
      </c>
      <c r="X4" s="7">
        <f>NEWS!D4</f>
        <v>0.14175226500000002</v>
      </c>
      <c r="Y4" s="7">
        <f>NEWS!E4</f>
        <v>0.1456658366666667</v>
      </c>
      <c r="Z4" s="16">
        <f>NEWS!F4</f>
        <v>0.1297606</v>
      </c>
      <c r="AA4" s="17">
        <v>1.91</v>
      </c>
      <c r="AB4" s="7">
        <f>WVS!F4</f>
        <v>0.15387942925962098</v>
      </c>
      <c r="AC4" s="7">
        <f>WVS!E4</f>
        <v>0.2700732890756639</v>
      </c>
      <c r="AD4" s="7">
        <v>0.39691325774816155</v>
      </c>
      <c r="AE4" s="7">
        <v>0.2049342467056143</v>
      </c>
      <c r="AF4" s="7">
        <v>0.11902546286828024</v>
      </c>
      <c r="AG4" s="7">
        <f>SCHOOL!DK4</f>
        <v>5.25</v>
      </c>
      <c r="AH4" s="7">
        <f>SCHOOL!DL4</f>
        <v>6.21</v>
      </c>
      <c r="AI4" s="7">
        <f>SCHOOL!DM4</f>
        <v>8.83</v>
      </c>
      <c r="AJ4" s="16">
        <f>Postal!B4</f>
        <v>0.015846916666666665</v>
      </c>
      <c r="AK4" s="18">
        <v>0</v>
      </c>
      <c r="AL4" s="18">
        <v>1</v>
      </c>
      <c r="AM4" s="18">
        <v>0</v>
      </c>
      <c r="AN4" s="16">
        <f>PWT!AU4</f>
        <v>7371.4783</v>
      </c>
      <c r="AO4" s="16">
        <f>PWT!BO4</f>
        <v>10626.876</v>
      </c>
      <c r="AP4" s="16">
        <f>PWT!BT4</f>
        <v>8650.0119</v>
      </c>
      <c r="AQ4" s="16">
        <f>PWT!CI4</f>
        <v>11006.456</v>
      </c>
      <c r="AR4" s="7">
        <f>NEWS!AX4</f>
        <v>2736690</v>
      </c>
      <c r="AS4" s="7">
        <f>PWT!F4/100</f>
        <v>0.19440147</v>
      </c>
      <c r="AT4" s="7">
        <f>Cook!C4</f>
        <v>0</v>
      </c>
      <c r="AU4" s="7">
        <f>Cook!D4</f>
        <v>0</v>
      </c>
      <c r="AV4" s="7">
        <f>Cook!E4</f>
        <v>0</v>
      </c>
      <c r="AW4" s="7">
        <f>prices!B4</f>
        <v>58.170637</v>
      </c>
      <c r="AX4" s="7">
        <f>prices!AR4</f>
        <v>69.67023</v>
      </c>
    </row>
    <row r="5" spans="1:50" ht="12.75">
      <c r="A5" s="15" t="s">
        <v>4</v>
      </c>
      <c r="B5" s="15" t="s">
        <v>103</v>
      </c>
      <c r="C5" s="15">
        <v>4</v>
      </c>
      <c r="D5" s="7">
        <v>1</v>
      </c>
      <c r="E5" s="7">
        <v>1</v>
      </c>
      <c r="F5" s="7">
        <v>1</v>
      </c>
      <c r="G5" s="7">
        <f>PWT!AU5/PWT!CJ5*100</f>
        <v>17414.69418357532</v>
      </c>
      <c r="H5" s="16">
        <f>PWT!BO5/PWT!DD5*100</f>
        <v>26290.506353243774</v>
      </c>
      <c r="I5" s="16">
        <f>PWT!BT5/PWT!DI5*100</f>
        <v>27765.37582237842</v>
      </c>
      <c r="J5" s="7">
        <f>PWT!CI5/PWT!DX5*100</f>
        <v>37902.823790490926</v>
      </c>
      <c r="K5" s="7">
        <f>((PWT!FM5/PWT!DY5)^(1/40)-1)*100</f>
        <v>1.8097231377250944</v>
      </c>
      <c r="L5" s="16">
        <f>((PWT!EX5/PWT!DY5)^(1/25)-1)*100</f>
        <v>2.0341728803298764</v>
      </c>
      <c r="M5" s="16">
        <f>((PWT!ES5/PWT!DY5)^(1/20)-1)*100</f>
        <v>2.100997788254766</v>
      </c>
      <c r="N5" s="16">
        <f>((PWT!FM5/PWT!ES5)^(1/20)-1)*100</f>
        <v>1.519279438154575</v>
      </c>
      <c r="O5" s="16">
        <f>AVERAGE(PWT!F5:PWT!AT5)/100</f>
        <v>0.24680521317073176</v>
      </c>
      <c r="P5" s="16">
        <f>AVERAGE(PWT!F5:PWT!AE5)/100</f>
        <v>0.25407732923076926</v>
      </c>
      <c r="Q5" s="16">
        <f>AVERAGE(PWT!F5:PWT!Z5)/100</f>
        <v>0.2608720519047619</v>
      </c>
      <c r="R5" s="16">
        <f>AVERAGE(PWT!Z5:PWT!AT5)/100</f>
        <v>0.23243358523809524</v>
      </c>
      <c r="S5" s="16">
        <f>SCHOOL!B5/100</f>
        <v>0.10945568603536623</v>
      </c>
      <c r="T5" s="16">
        <f>SCHOOL!C5/100</f>
        <v>0.09451234999999998</v>
      </c>
      <c r="U5" s="16">
        <f>SCHOOL!D5/100</f>
        <v>0.09287602</v>
      </c>
      <c r="V5" s="16">
        <f>SCHOOL!E5/100</f>
        <v>0.12316757486365923</v>
      </c>
      <c r="W5" s="16">
        <f>NEWS!C5</f>
        <v>0.3160557766666667</v>
      </c>
      <c r="X5" s="7">
        <f>NEWS!D5</f>
        <v>0.32472929500000003</v>
      </c>
      <c r="Y5" s="7">
        <f>NEWS!E5</f>
        <v>0.34201330666666674</v>
      </c>
      <c r="Z5" s="16">
        <f>NEWS!F5</f>
        <v>0.29754917999999997</v>
      </c>
      <c r="AA5" s="17">
        <v>999</v>
      </c>
      <c r="AB5" s="7">
        <f>WVS!F5</f>
        <v>0.3989418620143233</v>
      </c>
      <c r="AC5" s="7">
        <f>WVS!E5</f>
        <v>0.4781493706112649</v>
      </c>
      <c r="AD5" s="7">
        <v>1.007368717796115</v>
      </c>
      <c r="AE5" s="7">
        <v>0.15017514734825255</v>
      </c>
      <c r="AF5" s="7">
        <v>0.11802477643263133</v>
      </c>
      <c r="AG5" s="7">
        <f>SCHOOL!DK5</f>
        <v>9.73</v>
      </c>
      <c r="AH5" s="7">
        <f>SCHOOL!DL5</f>
        <v>10.24</v>
      </c>
      <c r="AI5" s="7">
        <f>SCHOOL!DM5</f>
        <v>10.92</v>
      </c>
      <c r="AJ5" s="16">
        <f>Postal!B5</f>
        <v>0.20347529999999997</v>
      </c>
      <c r="AK5" s="18">
        <v>0</v>
      </c>
      <c r="AL5" s="18">
        <v>0</v>
      </c>
      <c r="AM5" s="18">
        <v>0</v>
      </c>
      <c r="AN5" s="16">
        <f>PWT!AU5</f>
        <v>10698.68</v>
      </c>
      <c r="AO5" s="16">
        <f>PWT!BO5</f>
        <v>17120.401</v>
      </c>
      <c r="AP5" s="16">
        <f>PWT!BT5</f>
        <v>18400.933</v>
      </c>
      <c r="AQ5" s="16">
        <f>PWT!CI5</f>
        <v>25559.015</v>
      </c>
      <c r="AR5" s="7">
        <f>NEWS!AX5</f>
        <v>7682300</v>
      </c>
      <c r="AS5" s="7">
        <f>PWT!F5/100</f>
        <v>0.26913631</v>
      </c>
      <c r="AT5" s="7">
        <f>Cook!C5</f>
        <v>0</v>
      </c>
      <c r="AU5" s="7">
        <f>Cook!D5</f>
        <v>0</v>
      </c>
      <c r="AV5" s="7">
        <f>Cook!E5</f>
        <v>0</v>
      </c>
      <c r="AW5" s="7">
        <f>prices!B5</f>
        <v>63.72535</v>
      </c>
      <c r="AX5" s="7">
        <f>prices!AR5</f>
        <v>56.47058</v>
      </c>
    </row>
    <row r="6" spans="1:50" ht="12.75">
      <c r="A6" s="15" t="s">
        <v>5</v>
      </c>
      <c r="B6" s="15" t="s">
        <v>104</v>
      </c>
      <c r="C6" s="15">
        <v>5</v>
      </c>
      <c r="D6" s="7">
        <v>1</v>
      </c>
      <c r="E6" s="7">
        <v>1</v>
      </c>
      <c r="F6" s="7">
        <v>1</v>
      </c>
      <c r="G6" s="7">
        <f>PWT!AU6/PWT!CJ6*100</f>
        <v>11144.552037152256</v>
      </c>
      <c r="H6" s="16">
        <f>PWT!BO6/PWT!DD6*100</f>
        <v>24590.530252181434</v>
      </c>
      <c r="I6" s="16">
        <f>PWT!BT6/PWT!DI6*100</f>
        <v>24832.29534661746</v>
      </c>
      <c r="J6" s="7">
        <f>PWT!CI6/PWT!DX6*100</f>
        <v>34938.45056203787</v>
      </c>
      <c r="K6" s="7">
        <f>((PWT!FM6/PWT!DY6)^(1/40)-1)*100</f>
        <v>0.424162883921797</v>
      </c>
      <c r="L6" s="16">
        <f>((PWT!EX6/PWT!DY6)^(1/25)-1)*100</f>
        <v>0.37907971107835614</v>
      </c>
      <c r="M6" s="16">
        <f>((PWT!ES6/PWT!DY6)^(1/20)-1)*100</f>
        <v>0.21887968420781778</v>
      </c>
      <c r="N6" s="16">
        <f>((PWT!FM6/PWT!ES6)^(1/20)-1)*100</f>
        <v>0.6298665751860444</v>
      </c>
      <c r="O6" s="16">
        <f>AVERAGE(PWT!F6:PWT!AT6)/100</f>
        <v>0.25980839048780485</v>
      </c>
      <c r="P6" s="16">
        <f>AVERAGE(PWT!F6:PWT!AE6)/100</f>
        <v>0.2646847296153847</v>
      </c>
      <c r="Q6" s="16">
        <f>AVERAGE(PWT!F6:PWT!Z6)/100</f>
        <v>0.2700769433333334</v>
      </c>
      <c r="R6" s="16">
        <f>AVERAGE(PWT!Z6:PWT!AT6)/100</f>
        <v>0.25067542761904765</v>
      </c>
      <c r="S6" s="16">
        <f>SCHOOL!B6/100</f>
        <v>0.09403918654444982</v>
      </c>
      <c r="T6" s="16">
        <f>SCHOOL!C6/100</f>
        <v>0.09535838333333334</v>
      </c>
      <c r="U6" s="16">
        <f>SCHOOL!D6/100</f>
        <v>0.09048715999999998</v>
      </c>
      <c r="V6" s="16">
        <f>SCHOOL!E6/100</f>
        <v>0.10388253578000965</v>
      </c>
      <c r="W6" s="16">
        <f>NEWS!C6</f>
        <v>0.32568774</v>
      </c>
      <c r="X6" s="7">
        <f>NEWS!D6</f>
        <v>0.33609783249999997</v>
      </c>
      <c r="Y6" s="7">
        <f>NEWS!E6</f>
        <v>0.32772453</v>
      </c>
      <c r="Z6" s="16">
        <f>NEWS!F6</f>
        <v>0.3304848025</v>
      </c>
      <c r="AA6" s="17">
        <v>999</v>
      </c>
      <c r="AB6" s="7">
        <f>WVS!F6</f>
        <v>0.338688864295619</v>
      </c>
      <c r="AC6" s="7">
        <f>WVS!E6</f>
        <v>0.31821675634127594</v>
      </c>
      <c r="AD6" s="7">
        <v>0.8907929403247794</v>
      </c>
      <c r="AE6" s="7">
        <v>0.22765941793934666</v>
      </c>
      <c r="AF6" s="7">
        <v>0.25256479315307284</v>
      </c>
      <c r="AG6" s="7">
        <f>SCHOOL!DK6</f>
        <v>7.33</v>
      </c>
      <c r="AH6" s="7">
        <f>SCHOOL!DL6</f>
        <v>7.35</v>
      </c>
      <c r="AI6" s="7">
        <f>SCHOOL!DM6</f>
        <v>8.35</v>
      </c>
      <c r="AJ6" s="16">
        <f>Postal!B6</f>
        <v>999</v>
      </c>
      <c r="AK6" s="18">
        <v>0</v>
      </c>
      <c r="AL6" s="18">
        <v>0</v>
      </c>
      <c r="AM6" s="18">
        <v>0</v>
      </c>
      <c r="AN6" s="16">
        <f>PWT!AU6</f>
        <v>7336.9344</v>
      </c>
      <c r="AO6" s="16">
        <f>PWT!BO6</f>
        <v>15781.824</v>
      </c>
      <c r="AP6" s="16">
        <f>PWT!BT6</f>
        <v>16764.112</v>
      </c>
      <c r="AQ6" s="16">
        <f>PWT!CI6</f>
        <v>23676.454</v>
      </c>
      <c r="AR6" s="7">
        <f>NEWS!AX6</f>
        <v>82730</v>
      </c>
      <c r="AS6" s="7">
        <f>PWT!F6/100</f>
        <v>0.25482932999999997</v>
      </c>
      <c r="AT6" s="7">
        <f>Cook!C6</f>
        <v>0.0209</v>
      </c>
      <c r="AU6" s="7">
        <f>Cook!D6</f>
        <v>64</v>
      </c>
      <c r="AV6" s="7">
        <f>Cook!E6</f>
        <v>3</v>
      </c>
      <c r="AW6" s="7">
        <f>prices!B6</f>
        <v>50.39556</v>
      </c>
      <c r="AX6" s="7">
        <f>prices!AR6</f>
        <v>54.89058</v>
      </c>
    </row>
    <row r="7" spans="1:50" ht="12.75">
      <c r="A7" s="15" t="s">
        <v>6</v>
      </c>
      <c r="B7" s="15" t="s">
        <v>109</v>
      </c>
      <c r="C7" s="15">
        <v>6</v>
      </c>
      <c r="D7" s="7">
        <v>1</v>
      </c>
      <c r="E7" s="7">
        <v>1</v>
      </c>
      <c r="F7" s="7">
        <v>0</v>
      </c>
      <c r="G7" s="7">
        <f>PWT!AU7/PWT!CJ7*100</f>
        <v>1952.2206157877354</v>
      </c>
      <c r="H7" s="16">
        <f>PWT!BO7/PWT!DD7*100</f>
        <v>1855.3932086495251</v>
      </c>
      <c r="I7" s="16">
        <f>PWT!BT7/PWT!DI7*100</f>
        <v>2171.3462031229715</v>
      </c>
      <c r="J7" s="7">
        <f>PWT!CI7/PWT!DX7*100</f>
        <v>2856.0121044185025</v>
      </c>
      <c r="K7" s="7">
        <f>((PWT!FM7/PWT!DY7)^(1/40)-1)*100</f>
        <v>2.5750886847784704</v>
      </c>
      <c r="L7" s="16">
        <f>((PWT!EX7/PWT!DY7)^(1/25)-1)*100</f>
        <v>2.5206953420568556</v>
      </c>
      <c r="M7" s="16">
        <f>((PWT!ES7/PWT!DY7)^(1/20)-1)*100</f>
        <v>2.3899809005608397</v>
      </c>
      <c r="N7" s="16">
        <f>((PWT!FM7/PWT!ES7)^(1/20)-1)*100</f>
        <v>2.76053111982304</v>
      </c>
      <c r="O7" s="16">
        <f>AVERAGE(PWT!F7:PWT!AT7)/100</f>
        <v>0.09993982773170731</v>
      </c>
      <c r="P7" s="16">
        <f>AVERAGE(PWT!F7:PWT!AE7)/100</f>
        <v>0.0994603873076923</v>
      </c>
      <c r="Q7" s="16">
        <f>AVERAGE(PWT!F7:PWT!Z7)/100</f>
        <v>0.09770575928571427</v>
      </c>
      <c r="R7" s="16">
        <f>AVERAGE(PWT!Z7:PWT!AT7)/100</f>
        <v>0.1041351043809524</v>
      </c>
      <c r="S7" s="16">
        <f>SCHOOL!B7/100</f>
        <v>0.03846065108717686</v>
      </c>
      <c r="T7" s="16">
        <f>SCHOOL!C7/100</f>
        <v>0.03096961666666667</v>
      </c>
      <c r="U7" s="16">
        <f>SCHOOL!D7/100</f>
        <v>0.029415820000000002</v>
      </c>
      <c r="V7" s="16">
        <f>SCHOOL!E7/100</f>
        <v>0.047212811956918344</v>
      </c>
      <c r="W7" s="16">
        <f>NEWS!C7</f>
        <v>0.0049800670166666675</v>
      </c>
      <c r="X7" s="7">
        <f>NEWS!D7</f>
        <v>0.00390252805</v>
      </c>
      <c r="Y7" s="7">
        <f>NEWS!E7</f>
        <v>0.0031742628333333335</v>
      </c>
      <c r="Z7" s="16">
        <f>NEWS!F7</f>
        <v>0.0058911543499999995</v>
      </c>
      <c r="AA7" s="17">
        <v>999</v>
      </c>
      <c r="AB7" s="7">
        <f>WVS!F7</f>
        <v>0.23549257759784076</v>
      </c>
      <c r="AC7" s="7">
        <f>WVS!E7</f>
        <v>0.20911528150134048</v>
      </c>
      <c r="AD7" s="7">
        <v>2.181454302868579</v>
      </c>
      <c r="AE7" s="7">
        <v>0.28307760729375137</v>
      </c>
      <c r="AF7" s="7">
        <v>0.1963531243050923</v>
      </c>
      <c r="AG7" s="7">
        <f>SCHOOL!DK7</f>
        <v>0.61</v>
      </c>
      <c r="AH7" s="7">
        <f>SCHOOL!DL7</f>
        <v>0.86</v>
      </c>
      <c r="AI7" s="7">
        <f>SCHOOL!DM7</f>
        <v>2.58</v>
      </c>
      <c r="AJ7" s="16">
        <f>Postal!B7</f>
        <v>0.003210785714285714</v>
      </c>
      <c r="AK7" s="18">
        <v>0</v>
      </c>
      <c r="AL7" s="18">
        <v>0</v>
      </c>
      <c r="AM7" s="18">
        <v>0</v>
      </c>
      <c r="AN7" s="16">
        <f>PWT!AU7</f>
        <v>1057.2838</v>
      </c>
      <c r="AO7" s="16">
        <f>PWT!BO7</f>
        <v>973.29953</v>
      </c>
      <c r="AP7" s="16">
        <f>PWT!BT7</f>
        <v>1164.579</v>
      </c>
      <c r="AQ7" s="16">
        <f>PWT!CI7</f>
        <v>1683.8812</v>
      </c>
      <c r="AR7" s="7">
        <f>NEWS!AX7</f>
        <v>130170</v>
      </c>
      <c r="AS7" s="7">
        <f>PWT!F7/100</f>
        <v>0.059515979999999996</v>
      </c>
      <c r="AT7" s="7">
        <f>Cook!C7</f>
        <v>999</v>
      </c>
      <c r="AU7" s="7">
        <f>Cook!D7</f>
        <v>999</v>
      </c>
      <c r="AV7" s="7">
        <f>Cook!E7</f>
        <v>999</v>
      </c>
      <c r="AW7" s="7">
        <f>prices!B7</f>
        <v>33.518415</v>
      </c>
      <c r="AX7" s="7">
        <f>prices!AR7</f>
        <v>70.767261</v>
      </c>
    </row>
    <row r="8" spans="1:50" ht="12.75">
      <c r="A8" s="15" t="s">
        <v>7</v>
      </c>
      <c r="B8" s="15" t="s">
        <v>106</v>
      </c>
      <c r="C8" s="15">
        <v>7</v>
      </c>
      <c r="D8" s="7">
        <v>1</v>
      </c>
      <c r="E8" s="7">
        <v>1</v>
      </c>
      <c r="F8" s="7">
        <v>1</v>
      </c>
      <c r="G8" s="7">
        <f>PWT!AU8/PWT!CJ8*100</f>
        <v>12059.23727667699</v>
      </c>
      <c r="H8" s="16">
        <f>PWT!BO8/PWT!DD8*100</f>
        <v>24887.188699516828</v>
      </c>
      <c r="I8" s="16">
        <f>PWT!BT8/PWT!DI8*100</f>
        <v>25143.885437940797</v>
      </c>
      <c r="J8" s="7">
        <f>PWT!CI8/PWT!DX8*100</f>
        <v>35985.842545830266</v>
      </c>
      <c r="K8" s="7">
        <f>((PWT!FM8/PWT!DY8)^(1/40)-1)*100</f>
        <v>0.35409067808940264</v>
      </c>
      <c r="L8" s="16">
        <f>((PWT!EX8/PWT!DY8)^(1/25)-1)*100</f>
        <v>0.4875545076879151</v>
      </c>
      <c r="M8" s="16">
        <f>((PWT!ES8/PWT!DY8)^(1/20)-1)*100</f>
        <v>0.4698572687864777</v>
      </c>
      <c r="N8" s="16">
        <f>((PWT!FM8/PWT!ES8)^(1/20)-1)*100</f>
        <v>0.2384574796742145</v>
      </c>
      <c r="O8" s="16">
        <f>AVERAGE(PWT!F8:PWT!AT8)/100</f>
        <v>0.23945465439024394</v>
      </c>
      <c r="P8" s="16">
        <f>AVERAGE(PWT!F8:PWT!AE8)/100</f>
        <v>0.24542548076923076</v>
      </c>
      <c r="Q8" s="16">
        <f>AVERAGE(PWT!F8:PWT!Z8)/100</f>
        <v>0.2577187328571428</v>
      </c>
      <c r="R8" s="16">
        <f>AVERAGE(PWT!Z8:PWT!AT8)/100</f>
        <v>0.2211581414285714</v>
      </c>
      <c r="S8" s="16">
        <f>SCHOOL!B8/100</f>
        <v>0.10540692595523321</v>
      </c>
      <c r="T8" s="16">
        <f>SCHOOL!C8/100</f>
        <v>0.09578126666666668</v>
      </c>
      <c r="U8" s="16">
        <f>SCHOOL!D8/100</f>
        <v>0.09303818</v>
      </c>
      <c r="V8" s="16">
        <f>SCHOOL!E8/100</f>
        <v>0.11913922671941975</v>
      </c>
      <c r="W8" s="16">
        <f>NEWS!C8</f>
        <v>0.2135169033333333</v>
      </c>
      <c r="X8" s="7">
        <f>NEWS!D8</f>
        <v>0.229961085</v>
      </c>
      <c r="Y8" s="7">
        <f>NEWS!E8</f>
        <v>0.23320570333333332</v>
      </c>
      <c r="Z8" s="16">
        <f>NEWS!F8</f>
        <v>0.203485225</v>
      </c>
      <c r="AA8" s="17">
        <v>999</v>
      </c>
      <c r="AB8" s="7">
        <f>WVS!F8</f>
        <v>0.30680052751334425</v>
      </c>
      <c r="AC8" s="7">
        <f>WVS!E8</f>
        <v>0.3019431630775142</v>
      </c>
      <c r="AD8" s="7">
        <v>0.8783907094457243</v>
      </c>
      <c r="AE8" s="7">
        <v>0.3461058216560946</v>
      </c>
      <c r="AF8" s="7">
        <v>0.2730739174976071</v>
      </c>
      <c r="AG8" s="7">
        <f>SCHOOL!DK8</f>
        <v>7.67</v>
      </c>
      <c r="AH8" s="7">
        <f>SCHOOL!DL8</f>
        <v>8.78</v>
      </c>
      <c r="AI8" s="7">
        <f>SCHOOL!DM8</f>
        <v>9.34</v>
      </c>
      <c r="AJ8" s="16">
        <f>Postal!B8</f>
        <v>0.31105468421052634</v>
      </c>
      <c r="AK8" s="18">
        <v>0</v>
      </c>
      <c r="AL8" s="18">
        <v>0</v>
      </c>
      <c r="AM8" s="18">
        <v>0</v>
      </c>
      <c r="AN8" s="16">
        <f>PWT!AU8</f>
        <v>7778.1931</v>
      </c>
      <c r="AO8" s="16">
        <f>PWT!BO8</f>
        <v>16326.523</v>
      </c>
      <c r="AP8" s="16">
        <f>PWT!BT8</f>
        <v>16941.685</v>
      </c>
      <c r="AQ8" s="16">
        <f>PWT!CI8</f>
        <v>23781.124</v>
      </c>
      <c r="AR8" s="7">
        <f>NEWS!AX8</f>
        <v>30230</v>
      </c>
      <c r="AS8" s="7">
        <f>PWT!F8/100</f>
        <v>0.24148612</v>
      </c>
      <c r="AT8" s="7">
        <f>Cook!C8</f>
        <v>0.0087</v>
      </c>
      <c r="AU8" s="7">
        <f>Cook!D8</f>
        <v>53</v>
      </c>
      <c r="AV8" s="7">
        <f>Cook!E8</f>
        <v>6</v>
      </c>
      <c r="AW8" s="7">
        <f>prices!B8</f>
        <v>52.040287</v>
      </c>
      <c r="AX8" s="7">
        <f>prices!AR8</f>
        <v>43.655422</v>
      </c>
    </row>
    <row r="9" spans="1:50" ht="12.75">
      <c r="A9" s="15" t="s">
        <v>8</v>
      </c>
      <c r="B9" s="15" t="s">
        <v>107</v>
      </c>
      <c r="C9" s="15">
        <v>8</v>
      </c>
      <c r="D9" s="7">
        <v>1</v>
      </c>
      <c r="E9" s="7">
        <v>0</v>
      </c>
      <c r="F9" s="7">
        <v>0</v>
      </c>
      <c r="G9" s="7">
        <f>PWT!AU9/PWT!CJ9*100</f>
        <v>2038.0069434473448</v>
      </c>
      <c r="H9" s="16">
        <f>PWT!BO9/PWT!DD9*100</f>
        <v>1967.7896681322063</v>
      </c>
      <c r="I9" s="16">
        <f>PWT!BT9/PWT!DI9*100</f>
        <v>2353.77663294941</v>
      </c>
      <c r="J9" s="7">
        <f>PWT!CI9/PWT!DX9*100</f>
        <v>2384.6242214844956</v>
      </c>
      <c r="K9" s="7">
        <f>((PWT!FM9/PWT!DY9)^(1/40)-1)*100</f>
        <v>2.5399945389138923</v>
      </c>
      <c r="L9" s="16">
        <f>((PWT!EX9/PWT!DY9)^(1/25)-1)*100</f>
        <v>2.1633983986614647</v>
      </c>
      <c r="M9" s="16">
        <f>((PWT!ES9/PWT!DY9)^(1/20)-1)*100</f>
        <v>2.0529896904026623</v>
      </c>
      <c r="N9" s="16">
        <f>((PWT!FM9/PWT!ES9)^(1/20)-1)*100</f>
        <v>3.0293234126515634</v>
      </c>
      <c r="O9" s="16">
        <f>AVERAGE(PWT!F9:PWT!AT9)/100</f>
        <v>0.06442706956097562</v>
      </c>
      <c r="P9" s="16">
        <f>AVERAGE(PWT!F9:PWT!AE9)/100</f>
        <v>0.060456011615384615</v>
      </c>
      <c r="Q9" s="16">
        <f>AVERAGE(PWT!F9:PWT!Z9)/100</f>
        <v>0.05119988233333332</v>
      </c>
      <c r="R9" s="16">
        <f>AVERAGE(PWT!Z9:PWT!AT9)/100</f>
        <v>0.0800011349047619</v>
      </c>
      <c r="S9" s="16">
        <f>SCHOOL!B9/100</f>
        <v>0.02378115764052847</v>
      </c>
      <c r="T9" s="16">
        <f>SCHOOL!C9/100</f>
        <v>0.017766933333333332</v>
      </c>
      <c r="U9" s="16">
        <f>SCHOOL!D9/100</f>
        <v>0.013939259999999998</v>
      </c>
      <c r="V9" s="16">
        <f>SCHOOL!E9/100</f>
        <v>0.035660663752951245</v>
      </c>
      <c r="W9" s="16">
        <f>NEWS!C9</f>
        <v>0.0003324422266666667</v>
      </c>
      <c r="X9" s="7">
        <f>NEWS!D9</f>
        <v>0.0003090225125</v>
      </c>
      <c r="Y9" s="7">
        <f>NEWS!E9</f>
        <v>0.0003290286866666667</v>
      </c>
      <c r="Z9" s="16">
        <f>NEWS!F9</f>
        <v>0.0003241670475</v>
      </c>
      <c r="AA9" s="17">
        <v>-1.54</v>
      </c>
      <c r="AB9" s="7">
        <f>WVS!F9</f>
        <v>999</v>
      </c>
      <c r="AC9" s="7">
        <f>WVS!E9</f>
        <v>999</v>
      </c>
      <c r="AD9" s="7">
        <v>999</v>
      </c>
      <c r="AE9" s="7">
        <v>999</v>
      </c>
      <c r="AF9" s="7">
        <v>999</v>
      </c>
      <c r="AG9" s="7">
        <f>SCHOOL!DK9</f>
        <v>999</v>
      </c>
      <c r="AH9" s="7">
        <f>SCHOOL!DL9</f>
        <v>999</v>
      </c>
      <c r="AI9" s="7">
        <f>SCHOOL!DM9</f>
        <v>2.34</v>
      </c>
      <c r="AJ9" s="16">
        <f>Postal!B9</f>
        <v>0.0007672307692307692</v>
      </c>
      <c r="AK9" s="18">
        <v>1</v>
      </c>
      <c r="AL9" s="18">
        <v>0</v>
      </c>
      <c r="AM9" s="18">
        <v>0</v>
      </c>
      <c r="AN9" s="16">
        <f>PWT!AU9</f>
        <v>1066.6133</v>
      </c>
      <c r="AO9" s="16">
        <f>PWT!BO9</f>
        <v>1000.0232</v>
      </c>
      <c r="AP9" s="16">
        <f>PWT!BT9</f>
        <v>1171.7154</v>
      </c>
      <c r="AQ9" s="16">
        <f>PWT!CI9</f>
        <v>1213.9836</v>
      </c>
      <c r="AR9" s="7">
        <f>NEWS!AX9</f>
        <v>110620</v>
      </c>
      <c r="AS9" s="7">
        <f>PWT!F9/100</f>
        <v>0.036115773</v>
      </c>
      <c r="AT9" s="7">
        <f>Cook!C9</f>
        <v>999</v>
      </c>
      <c r="AU9" s="7">
        <f>Cook!D9</f>
        <v>999</v>
      </c>
      <c r="AV9" s="7">
        <f>Cook!E9</f>
        <v>999</v>
      </c>
      <c r="AW9" s="7">
        <f>prices!B9</f>
        <v>115.88623</v>
      </c>
      <c r="AX9" s="7">
        <f>prices!AR9</f>
        <v>39.447727</v>
      </c>
    </row>
    <row r="10" spans="1:50" ht="12.75">
      <c r="A10" s="15" t="s">
        <v>9</v>
      </c>
      <c r="B10" s="15" t="s">
        <v>110</v>
      </c>
      <c r="C10" s="15">
        <v>9</v>
      </c>
      <c r="D10" s="7">
        <v>1</v>
      </c>
      <c r="E10" s="7">
        <v>1</v>
      </c>
      <c r="F10" s="7">
        <v>0</v>
      </c>
      <c r="G10" s="7">
        <f>PWT!AU10/PWT!CJ10*100</f>
        <v>4362.8246189031</v>
      </c>
      <c r="H10" s="16">
        <f>PWT!BO10/PWT!DD10*100</f>
        <v>5662.84887752029</v>
      </c>
      <c r="I10" s="16">
        <f>PWT!BT10/PWT!DI10*100</f>
        <v>4687.643260854906</v>
      </c>
      <c r="J10" s="7">
        <f>PWT!CI10/PWT!DX10*100</f>
        <v>4849.992868623343</v>
      </c>
      <c r="K10" s="7">
        <f>((PWT!FM10/PWT!DY10)^(1/40)-1)*100</f>
        <v>2.405167170713707</v>
      </c>
      <c r="L10" s="16">
        <f>((PWT!EX10/PWT!DY10)^(1/25)-1)*100</f>
        <v>2.3066995743836083</v>
      </c>
      <c r="M10" s="16">
        <f>((PWT!ES10/PWT!DY10)^(1/20)-1)*100</f>
        <v>2.368244328086644</v>
      </c>
      <c r="N10" s="16">
        <f>((PWT!FM10/PWT!ES10)^(1/20)-1)*100</f>
        <v>2.4421033309112383</v>
      </c>
      <c r="O10" s="16">
        <f>AVERAGE(PWT!F10:PWT!AT10)/100</f>
        <v>0.10112829475609755</v>
      </c>
      <c r="P10" s="16">
        <f>AVERAGE(PWT!F10:PWT!AE10)/100</f>
        <v>0.10578204815384615</v>
      </c>
      <c r="Q10" s="16">
        <f>AVERAGE(PWT!F10:PWT!Z10)/100</f>
        <v>0.11714126142857144</v>
      </c>
      <c r="R10" s="16">
        <f>AVERAGE(PWT!Z10:PWT!AT10)/100</f>
        <v>0.08382011366666667</v>
      </c>
      <c r="S10" s="16">
        <f>SCHOOL!B10/100</f>
        <v>0.06635479652250463</v>
      </c>
      <c r="T10" s="16">
        <f>SCHOOL!C10/100</f>
        <v>0.051111849999999986</v>
      </c>
      <c r="U10" s="16">
        <f>SCHOOL!D10/100</f>
        <v>0.04700746000000001</v>
      </c>
      <c r="V10" s="16">
        <f>SCHOOL!E10/100</f>
        <v>0.08656079374050836</v>
      </c>
      <c r="W10" s="16">
        <f>NEWS!C10</f>
        <v>0.049791966666666666</v>
      </c>
      <c r="X10" s="7">
        <f>NEWS!D10</f>
        <v>0.045649001</v>
      </c>
      <c r="Y10" s="7">
        <f>NEWS!E10</f>
        <v>0.044467256999999996</v>
      </c>
      <c r="Z10" s="16">
        <f>NEWS!F10</f>
        <v>0.05188839425</v>
      </c>
      <c r="AA10" s="17">
        <v>-0.35</v>
      </c>
      <c r="AB10" s="7">
        <f>WVS!F10</f>
        <v>999</v>
      </c>
      <c r="AC10" s="7">
        <f>WVS!E10</f>
        <v>999</v>
      </c>
      <c r="AD10" s="7">
        <v>999</v>
      </c>
      <c r="AE10" s="7">
        <v>999</v>
      </c>
      <c r="AF10" s="7">
        <v>999</v>
      </c>
      <c r="AG10" s="7">
        <f>SCHOOL!DK10</f>
        <v>5.37</v>
      </c>
      <c r="AH10" s="7">
        <f>SCHOOL!DL10</f>
        <v>999</v>
      </c>
      <c r="AI10" s="7">
        <f>SCHOOL!DM10</f>
        <v>5.58</v>
      </c>
      <c r="AJ10" s="16">
        <f>Postal!B10</f>
        <v>0.0009014615384615386</v>
      </c>
      <c r="AK10" s="18">
        <v>0</v>
      </c>
      <c r="AL10" s="18">
        <v>1</v>
      </c>
      <c r="AM10" s="18">
        <v>0</v>
      </c>
      <c r="AN10" s="16">
        <f>PWT!AU10</f>
        <v>2353.8496</v>
      </c>
      <c r="AO10" s="16">
        <f>PWT!BO10</f>
        <v>3053.2754</v>
      </c>
      <c r="AP10" s="16">
        <f>PWT!BT10</f>
        <v>2542.4826</v>
      </c>
      <c r="AQ10" s="16">
        <f>PWT!CI10</f>
        <v>2724.1066</v>
      </c>
      <c r="AR10" s="7">
        <f>NEWS!AX10</f>
        <v>1084380</v>
      </c>
      <c r="AS10" s="7">
        <f>PWT!F10/100</f>
        <v>0.11917075</v>
      </c>
      <c r="AT10" s="7">
        <f>Cook!C10</f>
        <v>0</v>
      </c>
      <c r="AU10" s="7">
        <f>Cook!D10</f>
        <v>0</v>
      </c>
      <c r="AV10" s="7">
        <f>Cook!E10</f>
        <v>0</v>
      </c>
      <c r="AW10" s="7">
        <f>prices!B10</f>
        <v>47.450499</v>
      </c>
      <c r="AX10" s="7">
        <f>prices!AR10</f>
        <v>22.096856</v>
      </c>
    </row>
    <row r="11" spans="1:50" ht="12.75">
      <c r="A11" s="15" t="s">
        <v>10</v>
      </c>
      <c r="B11" s="15" t="s">
        <v>112</v>
      </c>
      <c r="C11" s="15">
        <v>10</v>
      </c>
      <c r="D11" s="7">
        <v>1</v>
      </c>
      <c r="E11" s="7">
        <v>1</v>
      </c>
      <c r="F11" s="7">
        <v>0</v>
      </c>
      <c r="G11" s="7">
        <f>PWT!AU11/PWT!CJ11*100</f>
        <v>1948.883569362479</v>
      </c>
      <c r="H11" s="16">
        <f>PWT!BO11/PWT!DD11*100</f>
        <v>6961.148168585219</v>
      </c>
      <c r="I11" s="16">
        <f>PWT!BT11/PWT!DI11*100</f>
        <v>8211.150259830378</v>
      </c>
      <c r="J11" s="7">
        <f>PWT!CH11/PWT!DW11*100</f>
        <v>13816.777505044587</v>
      </c>
      <c r="K11" s="7">
        <f>((PWT!FM11/PWT!DY11)^(1/40)-1)*100</f>
        <v>3.4799901662830424</v>
      </c>
      <c r="L11" s="16">
        <f>((PWT!EX11/PWT!DY11)^(1/25)-1)*100</f>
        <v>3.381665926360644</v>
      </c>
      <c r="M11" s="16">
        <f>((PWT!ES11/PWT!DY11)^(1/20)-1)*100</f>
        <v>3.245066421688092</v>
      </c>
      <c r="N11" s="16">
        <f>((PWT!FM11/PWT!ES11)^(1/20)-1)*100</f>
        <v>3.7154484561854773</v>
      </c>
      <c r="O11" s="16">
        <f>AVERAGE(PWT!F11:PWT!AT11)/100</f>
        <v>0.16063086982500002</v>
      </c>
      <c r="P11" s="16">
        <f>AVERAGE(PWT!F11:PWT!AE11)/100</f>
        <v>0.15549488434615386</v>
      </c>
      <c r="Q11" s="16">
        <f>AVERAGE(PWT!F11:PWT!Z11)/100</f>
        <v>0.15345469538095238</v>
      </c>
      <c r="R11" s="16">
        <f>AVERAGE(PWT!Z11:PWT!AT11)/100</f>
        <v>0.1695249355</v>
      </c>
      <c r="S11" s="16">
        <f>SCHOOL!B11/100</f>
        <v>0.06929737467486491</v>
      </c>
      <c r="T11" s="16">
        <f>SCHOOL!C11/100</f>
        <v>0.02810586666666666</v>
      </c>
      <c r="U11" s="16">
        <f>SCHOOL!D11/100</f>
        <v>0.020825820000000005</v>
      </c>
      <c r="V11" s="16">
        <f>SCHOOL!E11/100</f>
        <v>0.11257927441475682</v>
      </c>
      <c r="W11" s="16">
        <f>NEWS!C11</f>
        <v>0.0202340895</v>
      </c>
      <c r="X11" s="7">
        <f>NEWS!D11</f>
        <v>0.019119009</v>
      </c>
      <c r="Y11" s="7">
        <f>NEWS!E11</f>
        <v>0.01994159566666667</v>
      </c>
      <c r="Z11" s="16">
        <f>NEWS!F11</f>
        <v>0.020637763</v>
      </c>
      <c r="AA11" s="17">
        <v>999</v>
      </c>
      <c r="AB11" s="7">
        <f>WVS!F11</f>
        <v>999</v>
      </c>
      <c r="AC11" s="7">
        <f>WVS!E11</f>
        <v>999</v>
      </c>
      <c r="AD11" s="7">
        <v>999</v>
      </c>
      <c r="AE11" s="7">
        <v>999</v>
      </c>
      <c r="AF11" s="7">
        <v>999</v>
      </c>
      <c r="AG11" s="7">
        <f>SCHOOL!DK11</f>
        <v>1.72</v>
      </c>
      <c r="AH11" s="7">
        <f>SCHOOL!DL11</f>
        <v>999</v>
      </c>
      <c r="AI11" s="7">
        <f>SCHOOL!DM11</f>
        <v>6.28</v>
      </c>
      <c r="AJ11" s="16">
        <f>Postal!B11</f>
        <v>0.026183785714285715</v>
      </c>
      <c r="AK11" s="18">
        <v>1</v>
      </c>
      <c r="AL11" s="18">
        <v>0</v>
      </c>
      <c r="AM11" s="18">
        <v>0</v>
      </c>
      <c r="AN11" s="16">
        <f>PWT!AU11</f>
        <v>958.00823</v>
      </c>
      <c r="AO11" s="16">
        <f>PWT!BO11</f>
        <v>3433.7085</v>
      </c>
      <c r="AP11" s="16">
        <f>PWT!BT11</f>
        <v>4116.1486</v>
      </c>
      <c r="AQ11" s="16">
        <f>PWT!CH11</f>
        <v>7550.197</v>
      </c>
      <c r="AR11" s="7">
        <f>NEWS!AX11</f>
        <v>566730</v>
      </c>
      <c r="AS11" s="7">
        <f>PWT!F11/100</f>
        <v>0.034824083</v>
      </c>
      <c r="AT11" s="7">
        <f>Cook!C11</f>
        <v>999</v>
      </c>
      <c r="AU11" s="7">
        <f>Cook!D11</f>
        <v>999</v>
      </c>
      <c r="AV11" s="7">
        <f>Cook!E11</f>
        <v>999</v>
      </c>
      <c r="AW11" s="7">
        <f>prices!B11</f>
        <v>39.680443</v>
      </c>
      <c r="AX11" s="7">
        <f>prices!AR11</f>
        <v>29.036481</v>
      </c>
    </row>
    <row r="12" spans="1:50" ht="12.75">
      <c r="A12" s="15" t="s">
        <v>11</v>
      </c>
      <c r="B12" s="15" t="s">
        <v>111</v>
      </c>
      <c r="C12" s="15">
        <v>11</v>
      </c>
      <c r="D12" s="7">
        <v>1</v>
      </c>
      <c r="E12" s="7">
        <v>1</v>
      </c>
      <c r="F12" s="7">
        <v>0</v>
      </c>
      <c r="G12" s="7">
        <f>PWT!AU12/PWT!CJ12*100</f>
        <v>4435.123878127102</v>
      </c>
      <c r="H12" s="16">
        <f>PWT!BO12/PWT!DD12*100</f>
        <v>11036.765890629982</v>
      </c>
      <c r="I12" s="16">
        <f>PWT!BT12/PWT!DI12*100</f>
        <v>10372.757911889175</v>
      </c>
      <c r="J12" s="7">
        <f>PWT!CI12/PWT!DX12*100</f>
        <v>10883.961782431094</v>
      </c>
      <c r="K12" s="7">
        <f>((PWT!FM12/PWT!DY12)^(1/40)-1)*100</f>
        <v>2.687801263219347</v>
      </c>
      <c r="L12" s="16">
        <f>((PWT!EX12/PWT!DY12)^(1/25)-1)*100</f>
        <v>2.935514380849691</v>
      </c>
      <c r="M12" s="16">
        <f>((PWT!ES12/PWT!DY12)^(1/20)-1)*100</f>
        <v>3.0037803558915055</v>
      </c>
      <c r="N12" s="16">
        <f>((PWT!FM12/PWT!ES12)^(1/20)-1)*100</f>
        <v>2.372791482417691</v>
      </c>
      <c r="O12" s="16">
        <f>AVERAGE(PWT!F12:PWT!AT12)/100</f>
        <v>0.2062260331707318</v>
      </c>
      <c r="P12" s="16">
        <f>AVERAGE(PWT!F12:PWT!AE12)/100</f>
        <v>0.22577877346153855</v>
      </c>
      <c r="Q12" s="16">
        <f>AVERAGE(PWT!F12:PWT!Z12)/100</f>
        <v>0.23487886285714288</v>
      </c>
      <c r="R12" s="16">
        <f>AVERAGE(PWT!Z12:PWT!AT12)/100</f>
        <v>0.17996276476190476</v>
      </c>
      <c r="S12" s="16">
        <f>SCHOOL!B12/100</f>
        <v>0.06636572284143229</v>
      </c>
      <c r="T12" s="16">
        <f>SCHOOL!C12/100</f>
        <v>0.04666806666666667</v>
      </c>
      <c r="U12" s="16">
        <f>SCHOOL!D12/100</f>
        <v>0.04365441999999999</v>
      </c>
      <c r="V12" s="16">
        <f>SCHOOL!E12/100</f>
        <v>0.0889193011145781</v>
      </c>
      <c r="W12" s="16">
        <f>NEWS!C12</f>
        <v>0.04374036583333333</v>
      </c>
      <c r="X12" s="7">
        <f>NEWS!D12</f>
        <v>0.044527348249999994</v>
      </c>
      <c r="Y12" s="7">
        <f>NEWS!E12</f>
        <v>0.043260569</v>
      </c>
      <c r="Z12" s="16">
        <f>NEWS!F12</f>
        <v>0.044434198249999994</v>
      </c>
      <c r="AA12" s="17">
        <v>0.79</v>
      </c>
      <c r="AB12" s="7">
        <f>WVS!F12</f>
        <v>0.028045574057843997</v>
      </c>
      <c r="AC12" s="7">
        <f>WVS!E12</f>
        <v>0.06663893414682098</v>
      </c>
      <c r="AD12" s="7">
        <v>0.6834320712057502</v>
      </c>
      <c r="AE12" s="7">
        <v>0.10281522185016716</v>
      </c>
      <c r="AF12" s="7">
        <v>0.05166423399444808</v>
      </c>
      <c r="AG12" s="7">
        <f>SCHOOL!DK12</f>
        <v>2.85</v>
      </c>
      <c r="AH12" s="7">
        <f>SCHOOL!DL12</f>
        <v>3.31</v>
      </c>
      <c r="AI12" s="7">
        <f>SCHOOL!DM12</f>
        <v>4.88</v>
      </c>
      <c r="AJ12" s="16">
        <f>Postal!B12</f>
        <v>0.02604905</v>
      </c>
      <c r="AK12" s="18">
        <v>0</v>
      </c>
      <c r="AL12" s="18">
        <v>1</v>
      </c>
      <c r="AM12" s="18">
        <v>0</v>
      </c>
      <c r="AN12" s="16">
        <f>PWT!AU12</f>
        <v>2371.4438</v>
      </c>
      <c r="AO12" s="16">
        <f>PWT!BO12</f>
        <v>6379.7949</v>
      </c>
      <c r="AP12" s="16">
        <f>PWT!BT12</f>
        <v>6150.8399</v>
      </c>
      <c r="AQ12" s="16">
        <f>PWT!CI12</f>
        <v>7190.0053</v>
      </c>
      <c r="AR12" s="7">
        <f>NEWS!AX12</f>
        <v>8459420</v>
      </c>
      <c r="AS12" s="7">
        <f>PWT!F12/100</f>
        <v>0.21870634</v>
      </c>
      <c r="AT12" s="7">
        <f>Cook!C12</f>
        <v>0</v>
      </c>
      <c r="AU12" s="7">
        <f>Cook!D12</f>
        <v>0</v>
      </c>
      <c r="AV12" s="7">
        <f>Cook!E12</f>
        <v>0</v>
      </c>
      <c r="AW12" s="7">
        <f>prices!B12</f>
        <v>27.964642</v>
      </c>
      <c r="AX12" s="7">
        <f>prices!AR12</f>
        <v>54.623941</v>
      </c>
    </row>
    <row r="13" spans="1:50" ht="12.75">
      <c r="A13" s="15" t="s">
        <v>12</v>
      </c>
      <c r="B13" s="15" t="s">
        <v>108</v>
      </c>
      <c r="C13" s="15">
        <v>12</v>
      </c>
      <c r="D13" s="7">
        <v>1</v>
      </c>
      <c r="E13" s="7">
        <v>0</v>
      </c>
      <c r="F13" s="7">
        <v>0</v>
      </c>
      <c r="G13" s="7">
        <f>PWT!AU13/PWT!CJ13*100</f>
        <v>1362.7979883050675</v>
      </c>
      <c r="H13" s="16">
        <f>PWT!BO13/PWT!DD13*100</f>
        <v>1583.3356136974337</v>
      </c>
      <c r="I13" s="16">
        <f>PWT!BT13/PWT!DI13*100</f>
        <v>1726.9771850714608</v>
      </c>
      <c r="J13" s="7">
        <f>PWT!CI13/PWT!DX13*100</f>
        <v>1909.9322723264877</v>
      </c>
      <c r="K13" s="7">
        <f>((PWT!FM13/PWT!DY13)^(1/40)-1)*100</f>
        <v>1.9945474092575965</v>
      </c>
      <c r="L13" s="16">
        <f>((PWT!EX13/PWT!DY13)^(1/25)-1)*100</f>
        <v>1.540147714678164</v>
      </c>
      <c r="M13" s="16">
        <f>((PWT!ES13/PWT!DY13)^(1/20)-1)*100</f>
        <v>1.3663453445246443</v>
      </c>
      <c r="N13" s="16">
        <f>((PWT!FM13/PWT!ES13)^(1/20)-1)*100</f>
        <v>2.6266426579935054</v>
      </c>
      <c r="O13" s="16">
        <f>AVERAGE(PWT!F13:PWT!AT13)/100</f>
        <v>0.08511074214634146</v>
      </c>
      <c r="P13" s="16">
        <f>AVERAGE(PWT!F13:PWT!AE13)/100</f>
        <v>0.06992942623076923</v>
      </c>
      <c r="Q13" s="16">
        <f>AVERAGE(PWT!F13:PWT!Z13)/100</f>
        <v>0.06628799976190476</v>
      </c>
      <c r="R13" s="16">
        <f>AVERAGE(PWT!Z13:PWT!AT13)/100</f>
        <v>0.10329553223809525</v>
      </c>
      <c r="S13" s="16">
        <f>SCHOOL!B13/100</f>
        <v>0.009082421451363336</v>
      </c>
      <c r="T13" s="16">
        <f>SCHOOL!C13/100</f>
        <v>0.004075416666666667</v>
      </c>
      <c r="U13" s="16">
        <f>SCHOOL!D13/100</f>
        <v>0.00299228</v>
      </c>
      <c r="V13" s="16">
        <f>SCHOOL!E13/100</f>
        <v>0.014438458612454009</v>
      </c>
      <c r="W13" s="16">
        <f>NEWS!C13</f>
        <v>0.000551998475</v>
      </c>
      <c r="X13" s="7">
        <f>NEWS!D13</f>
        <v>0.00036808770000000004</v>
      </c>
      <c r="Y13" s="7">
        <f>NEWS!E13</f>
        <v>0.00032160032666666666</v>
      </c>
      <c r="Z13" s="16">
        <f>NEWS!F13</f>
        <v>0.0006586159074999999</v>
      </c>
      <c r="AA13" s="17">
        <v>999</v>
      </c>
      <c r="AB13" s="7">
        <f>WVS!F13</f>
        <v>999</v>
      </c>
      <c r="AC13" s="7">
        <f>WVS!E13</f>
        <v>999</v>
      </c>
      <c r="AD13" s="7">
        <v>999</v>
      </c>
      <c r="AE13" s="7">
        <v>999</v>
      </c>
      <c r="AF13" s="7">
        <v>999</v>
      </c>
      <c r="AG13" s="7">
        <f>SCHOOL!DK13</f>
        <v>999</v>
      </c>
      <c r="AH13" s="7">
        <f>SCHOOL!DL13</f>
        <v>999</v>
      </c>
      <c r="AI13" s="7">
        <f>SCHOOL!DM13</f>
        <v>999</v>
      </c>
      <c r="AJ13" s="16">
        <f>Postal!B13</f>
        <v>0.0010176666666666667</v>
      </c>
      <c r="AK13" s="18">
        <v>1</v>
      </c>
      <c r="AL13" s="18">
        <v>0</v>
      </c>
      <c r="AM13" s="18">
        <v>0</v>
      </c>
      <c r="AN13" s="16">
        <f>PWT!AU13</f>
        <v>754.51343</v>
      </c>
      <c r="AO13" s="16">
        <f>PWT!BO13</f>
        <v>764.77066</v>
      </c>
      <c r="AP13" s="16">
        <f>PWT!BT13</f>
        <v>823.12639</v>
      </c>
      <c r="AQ13" s="16">
        <f>PWT!CI13</f>
        <v>956.82965</v>
      </c>
      <c r="AR13" s="7">
        <f>NEWS!AX13</f>
        <v>273600</v>
      </c>
      <c r="AS13" s="7">
        <f>PWT!F13/100</f>
        <v>0.023523598</v>
      </c>
      <c r="AT13" s="7">
        <f>Cook!C13</f>
        <v>999</v>
      </c>
      <c r="AU13" s="7">
        <f>Cook!D13</f>
        <v>999</v>
      </c>
      <c r="AV13" s="7">
        <f>Cook!E13</f>
        <v>999</v>
      </c>
      <c r="AW13" s="7">
        <f>prices!B13</f>
        <v>120.62538</v>
      </c>
      <c r="AX13" s="7">
        <f>prices!AR13</f>
        <v>29.211924</v>
      </c>
    </row>
    <row r="14" spans="1:50" ht="12.75">
      <c r="A14" s="15" t="s">
        <v>13</v>
      </c>
      <c r="B14" s="15" t="s">
        <v>105</v>
      </c>
      <c r="C14" s="15">
        <v>13</v>
      </c>
      <c r="D14" s="7">
        <v>1</v>
      </c>
      <c r="E14" s="7">
        <v>0</v>
      </c>
      <c r="F14" s="7">
        <v>0</v>
      </c>
      <c r="G14" s="7">
        <f>PWT!AU14/PWT!CJ14*100</f>
        <v>1011.510718956381</v>
      </c>
      <c r="H14" s="16">
        <f>PWT!BO14/PWT!DD14*100</f>
        <v>1453.0791368506686</v>
      </c>
      <c r="I14" s="16">
        <f>PWT!BT14/PWT!DI14*100</f>
        <v>1410.1586557950875</v>
      </c>
      <c r="J14" s="7">
        <f>PWT!CI14/PWT!DX14*100</f>
        <v>1025.4764315778873</v>
      </c>
      <c r="K14" s="7">
        <f>((PWT!FM14/PWT!DY14)^(1/40)-1)*100</f>
        <v>2.025296180364089</v>
      </c>
      <c r="L14" s="16">
        <f>((PWT!EX14/PWT!DY14)^(1/25)-1)*100</f>
        <v>1.9042708545130127</v>
      </c>
      <c r="M14" s="16">
        <f>((PWT!ES14/PWT!DY14)^(1/20)-1)*100</f>
        <v>1.6017487465018743</v>
      </c>
      <c r="N14" s="16">
        <f>((PWT!FM14/PWT!ES14)^(1/20)-1)*100</f>
        <v>2.4506092573470806</v>
      </c>
      <c r="O14" s="16">
        <f>AVERAGE(PWT!F14:PWT!AT14)/100</f>
        <v>0.05009502097804877</v>
      </c>
      <c r="P14" s="16">
        <f>AVERAGE(PWT!F14:PWT!AE14)/100</f>
        <v>0.04411950138846153</v>
      </c>
      <c r="Q14" s="16">
        <f>AVERAGE(PWT!F14:PWT!Z14)/100</f>
        <v>0.03132344014761904</v>
      </c>
      <c r="R14" s="16">
        <f>AVERAGE(PWT!Z14:PWT!AT14)/100</f>
        <v>0.06902458009523808</v>
      </c>
      <c r="S14" s="16">
        <f>SCHOOL!B14/100</f>
        <v>0.008204140091042207</v>
      </c>
      <c r="T14" s="16">
        <f>SCHOOL!C14/100</f>
        <v>0.004291216666666667</v>
      </c>
      <c r="U14" s="16">
        <f>SCHOOL!D14/100</f>
        <v>0.0036596600000000003</v>
      </c>
      <c r="V14" s="16">
        <f>SCHOOL!E14/100</f>
        <v>0.01232923216387597</v>
      </c>
      <c r="W14" s="16">
        <f>NEWS!C14</f>
        <v>0.00136790219</v>
      </c>
      <c r="X14" s="7">
        <f>NEWS!D14</f>
        <v>0.00032321523500000005</v>
      </c>
      <c r="Y14" s="7">
        <f>NEWS!E14</f>
        <v>0.0002903363366666667</v>
      </c>
      <c r="Z14" s="16">
        <f>NEWS!F14</f>
        <v>0.0018946337225</v>
      </c>
      <c r="AA14" s="17">
        <v>999</v>
      </c>
      <c r="AB14" s="7">
        <f>WVS!F14</f>
        <v>999</v>
      </c>
      <c r="AC14" s="7">
        <f>WVS!E14</f>
        <v>999</v>
      </c>
      <c r="AD14" s="7">
        <v>999</v>
      </c>
      <c r="AE14" s="7">
        <v>999</v>
      </c>
      <c r="AF14" s="7">
        <v>999</v>
      </c>
      <c r="AG14" s="7">
        <f>SCHOOL!DK14</f>
        <v>999</v>
      </c>
      <c r="AH14" s="7">
        <f>SCHOOL!DL14</f>
        <v>999</v>
      </c>
      <c r="AI14" s="7">
        <f>SCHOOL!DM14</f>
        <v>1.38</v>
      </c>
      <c r="AJ14" s="16">
        <f>Postal!B14</f>
        <v>0.0008899333333333335</v>
      </c>
      <c r="AK14" s="18">
        <v>1</v>
      </c>
      <c r="AL14" s="18">
        <v>0</v>
      </c>
      <c r="AM14" s="18">
        <v>0</v>
      </c>
      <c r="AN14" s="16">
        <f>PWT!AU14</f>
        <v>535.63097</v>
      </c>
      <c r="AO14" s="16">
        <f>PWT!BO14</f>
        <v>752.92738</v>
      </c>
      <c r="AP14" s="16">
        <f>PWT!BT14</f>
        <v>742.33149</v>
      </c>
      <c r="AQ14" s="16">
        <f>PWT!CI14</f>
        <v>523.20841</v>
      </c>
      <c r="AR14" s="7">
        <f>NEWS!AX14</f>
        <v>25680</v>
      </c>
      <c r="AS14" s="7">
        <f>PWT!F14/100</f>
        <v>0.029985945</v>
      </c>
      <c r="AT14" s="7">
        <f>Cook!C14</f>
        <v>999</v>
      </c>
      <c r="AU14" s="7">
        <f>Cook!D14</f>
        <v>999</v>
      </c>
      <c r="AV14" s="7">
        <f>Cook!E14</f>
        <v>999</v>
      </c>
      <c r="AW14" s="7">
        <f>prices!B14</f>
        <v>96.070471</v>
      </c>
      <c r="AX14" s="7">
        <f>prices!AR14</f>
        <v>25.306743</v>
      </c>
    </row>
    <row r="15" spans="1:50" ht="12.75">
      <c r="A15" s="15" t="s">
        <v>14</v>
      </c>
      <c r="B15" s="15" t="s">
        <v>118</v>
      </c>
      <c r="C15" s="15">
        <v>14</v>
      </c>
      <c r="D15" s="7">
        <v>1</v>
      </c>
      <c r="E15" s="7">
        <v>1</v>
      </c>
      <c r="F15" s="7">
        <v>0</v>
      </c>
      <c r="G15" s="7">
        <f>PWT!AU15/PWT!CJ15*100</f>
        <v>2974.5545062041747</v>
      </c>
      <c r="H15" s="16">
        <f>PWT!BO15/PWT!DD15*100</f>
        <v>4077.1816991635505</v>
      </c>
      <c r="I15" s="16">
        <f>PWT!BT15/PWT!DI15*100</f>
        <v>5436.864600998733</v>
      </c>
      <c r="J15" s="7">
        <f>PWT!CI15/PWT!DX15*100</f>
        <v>3721.536630510969</v>
      </c>
      <c r="K15" s="7">
        <f>((PWT!FM15/PWT!DY15)^(1/40)-1)*100</f>
        <v>2.5410015987415324</v>
      </c>
      <c r="L15" s="16">
        <f>((PWT!EX15/PWT!DY15)^(1/25)-1)*100</f>
        <v>2.2069922632710126</v>
      </c>
      <c r="M15" s="16">
        <f>((PWT!ES15/PWT!DY15)^(1/20)-1)*100</f>
        <v>2.1188051263200114</v>
      </c>
      <c r="N15" s="16">
        <f>((PWT!FM15/PWT!ES15)^(1/20)-1)*100</f>
        <v>2.9649435857243</v>
      </c>
      <c r="O15" s="16">
        <f>AVERAGE(PWT!F15:PWT!AT15)/100</f>
        <v>0.06844519095121954</v>
      </c>
      <c r="P15" s="16">
        <f>AVERAGE(PWT!F15:PWT!AE15)/100</f>
        <v>0.07086134299999998</v>
      </c>
      <c r="Q15" s="16">
        <f>AVERAGE(PWT!F15:PWT!Z15)/100</f>
        <v>0.05894598133333333</v>
      </c>
      <c r="R15" s="16">
        <f>AVERAGE(PWT!Z15:PWT!AT15)/100</f>
        <v>0.07954009909523811</v>
      </c>
      <c r="S15" s="16">
        <f>SCHOOL!B15/100</f>
        <v>0.030959233828839937</v>
      </c>
      <c r="T15" s="16">
        <f>SCHOOL!C15/100</f>
        <v>0.021525766666666665</v>
      </c>
      <c r="U15" s="16">
        <f>SCHOOL!D15/100</f>
        <v>0.016958220000000003</v>
      </c>
      <c r="V15" s="16">
        <f>SCHOOL!E15/100</f>
        <v>0.04565812089191189</v>
      </c>
      <c r="W15" s="16">
        <f>NEWS!C15</f>
        <v>0.005599477816666666</v>
      </c>
      <c r="X15" s="7">
        <f>NEWS!D15</f>
        <v>0.0050761626499999995</v>
      </c>
      <c r="Y15" s="7">
        <f>NEWS!E15</f>
        <v>0.0044448739</v>
      </c>
      <c r="Z15" s="16">
        <f>NEWS!F15</f>
        <v>0.006928239</v>
      </c>
      <c r="AA15" s="17">
        <v>-1.34</v>
      </c>
      <c r="AB15" s="7">
        <f>WVS!F15</f>
        <v>999</v>
      </c>
      <c r="AC15" s="7">
        <f>WVS!E15</f>
        <v>999</v>
      </c>
      <c r="AD15" s="7">
        <v>999</v>
      </c>
      <c r="AE15" s="7">
        <v>999</v>
      </c>
      <c r="AF15" s="7">
        <v>999</v>
      </c>
      <c r="AG15" s="7">
        <f>SCHOOL!DK15</f>
        <v>1.74</v>
      </c>
      <c r="AH15" s="7">
        <f>SCHOOL!DL15</f>
        <v>999</v>
      </c>
      <c r="AI15" s="7">
        <f>SCHOOL!DM15</f>
        <v>3.54</v>
      </c>
      <c r="AJ15" s="16">
        <f>Postal!B15</f>
        <v>999</v>
      </c>
      <c r="AK15" s="18">
        <v>1</v>
      </c>
      <c r="AL15" s="18">
        <v>0</v>
      </c>
      <c r="AM15" s="18">
        <v>0</v>
      </c>
      <c r="AN15" s="16">
        <f>PWT!AU15</f>
        <v>1680.0226</v>
      </c>
      <c r="AO15" s="16">
        <f>PWT!BO15</f>
        <v>2126.1802</v>
      </c>
      <c r="AP15" s="16">
        <f>PWT!BT15</f>
        <v>2794.7401</v>
      </c>
      <c r="AQ15" s="16">
        <f>PWT!CI15</f>
        <v>2041.6416</v>
      </c>
      <c r="AR15" s="7">
        <f>NEWS!AX15</f>
        <v>465400</v>
      </c>
      <c r="AS15" s="7">
        <f>PWT!F15/100</f>
        <v>0.029565822000000002</v>
      </c>
      <c r="AT15" s="7">
        <f>Cook!C15</f>
        <v>999</v>
      </c>
      <c r="AU15" s="7">
        <f>Cook!D15</f>
        <v>999</v>
      </c>
      <c r="AV15" s="7">
        <f>Cook!E15</f>
        <v>999</v>
      </c>
      <c r="AW15" s="7">
        <f>prices!B15</f>
        <v>67.159442</v>
      </c>
      <c r="AX15" s="7">
        <f>prices!AR15</f>
        <v>90.536092</v>
      </c>
    </row>
    <row r="16" spans="1:50" ht="12.75">
      <c r="A16" s="15" t="s">
        <v>15</v>
      </c>
      <c r="B16" s="15" t="s">
        <v>114</v>
      </c>
      <c r="C16" s="15">
        <v>15</v>
      </c>
      <c r="D16" s="7">
        <v>1</v>
      </c>
      <c r="E16" s="7">
        <v>1</v>
      </c>
      <c r="F16" s="7">
        <v>1</v>
      </c>
      <c r="G16" s="7">
        <f>PWT!AU16/PWT!CJ16*100</f>
        <v>17611.368668529216</v>
      </c>
      <c r="H16" s="16">
        <f>PWT!BO16/PWT!DD16*100</f>
        <v>27977.431924061922</v>
      </c>
      <c r="I16" s="16">
        <f>PWT!BT16/PWT!DI16*100</f>
        <v>30240.132623981754</v>
      </c>
      <c r="J16" s="7">
        <f>PWT!CI16/PWT!DX16*100</f>
        <v>39338.68713697966</v>
      </c>
      <c r="K16" s="7">
        <f>((PWT!FM16/PWT!DY16)^(1/40)-1)*100</f>
        <v>1.7390405220110594</v>
      </c>
      <c r="L16" s="16">
        <f>((PWT!EX16/PWT!DY16)^(1/25)-1)*100</f>
        <v>2.101175520922327</v>
      </c>
      <c r="M16" s="16">
        <f>((PWT!ES16/PWT!DY16)^(1/20)-1)*100</f>
        <v>2.314913439365407</v>
      </c>
      <c r="N16" s="16">
        <f>((PWT!FM16/PWT!ES16)^(1/20)-1)*100</f>
        <v>1.1664088683766893</v>
      </c>
      <c r="O16" s="16">
        <f>AVERAGE(PWT!F16:PWT!AT16)/100</f>
        <v>0.21862734878048784</v>
      </c>
      <c r="P16" s="16">
        <f>AVERAGE(PWT!F16:PWT!AE16)/100</f>
        <v>0.2016999357692308</v>
      </c>
      <c r="Q16" s="16">
        <f>AVERAGE(PWT!F16:PWT!Z16)/100</f>
        <v>0.19637439238095244</v>
      </c>
      <c r="R16" s="16">
        <f>AVERAGE(PWT!Z16:PWT!AT16)/100</f>
        <v>0.24108330904761907</v>
      </c>
      <c r="S16" s="16">
        <f>SCHOOL!B16/100</f>
        <v>0.10431067759055568</v>
      </c>
      <c r="T16" s="16">
        <f>SCHOOL!C16/100</f>
        <v>0.10519249999999998</v>
      </c>
      <c r="U16" s="16">
        <f>SCHOOL!D16/100</f>
        <v>0.10295139999999998</v>
      </c>
      <c r="V16" s="16">
        <f>SCHOOL!E16/100</f>
        <v>0.11028769966300025</v>
      </c>
      <c r="W16" s="16">
        <f>NEWS!C16</f>
        <v>0.20303569500000004</v>
      </c>
      <c r="X16" s="7">
        <f>NEWS!D16</f>
        <v>0.21080823500000004</v>
      </c>
      <c r="Y16" s="7">
        <f>NEWS!E16</f>
        <v>0.20955913333333334</v>
      </c>
      <c r="Z16" s="16">
        <f>NEWS!F16</f>
        <v>0.20253200000000002</v>
      </c>
      <c r="AA16" s="17">
        <v>999</v>
      </c>
      <c r="AB16" s="7">
        <f>WVS!F16</f>
        <v>0.3884878528840568</v>
      </c>
      <c r="AC16" s="7">
        <f>WVS!E16</f>
        <v>0.4955987587866498</v>
      </c>
      <c r="AD16" s="7">
        <v>1.1731743051938341</v>
      </c>
      <c r="AE16" s="7">
        <v>0.5541614877023572</v>
      </c>
      <c r="AF16" s="7">
        <v>0.3406955447118989</v>
      </c>
      <c r="AG16" s="7">
        <f>SCHOOL!DK16</f>
        <v>9.11</v>
      </c>
      <c r="AH16" s="7">
        <f>SCHOOL!DL16</f>
        <v>9.08</v>
      </c>
      <c r="AI16" s="7">
        <f>SCHOOL!DM16</f>
        <v>11.43</v>
      </c>
      <c r="AJ16" s="16">
        <f>Postal!B16</f>
        <v>0.291291</v>
      </c>
      <c r="AK16" s="18">
        <v>0</v>
      </c>
      <c r="AL16" s="18">
        <v>0</v>
      </c>
      <c r="AM16" s="18">
        <v>0</v>
      </c>
      <c r="AN16" s="16">
        <f>PWT!AU16</f>
        <v>10383.519</v>
      </c>
      <c r="AO16" s="16">
        <f>PWT!BO16</f>
        <v>18984.447</v>
      </c>
      <c r="AP16" s="16">
        <f>PWT!BT16</f>
        <v>20700.059</v>
      </c>
      <c r="AQ16" s="16">
        <f>PWT!CI16</f>
        <v>26904.498</v>
      </c>
      <c r="AR16" s="7">
        <f>NEWS!AX16</f>
        <v>9220970</v>
      </c>
      <c r="AS16" s="7">
        <f>PWT!F16/100</f>
        <v>0.18075439</v>
      </c>
      <c r="AT16" s="7">
        <f>Cook!C16</f>
        <v>0</v>
      </c>
      <c r="AU16" s="7">
        <f>Cook!D16</f>
        <v>0</v>
      </c>
      <c r="AV16" s="7">
        <f>Cook!E16</f>
        <v>0</v>
      </c>
      <c r="AW16" s="7">
        <f>prices!B16</f>
        <v>99.452561</v>
      </c>
      <c r="AX16" s="7">
        <f>prices!AR16</f>
        <v>52.357116</v>
      </c>
    </row>
    <row r="17" spans="1:50" ht="12.75">
      <c r="A17" s="15" t="s">
        <v>16</v>
      </c>
      <c r="B17" s="15" t="s">
        <v>121</v>
      </c>
      <c r="C17" s="15">
        <v>16</v>
      </c>
      <c r="D17" s="7">
        <v>1</v>
      </c>
      <c r="E17" s="7">
        <v>0</v>
      </c>
      <c r="F17" s="7">
        <v>0</v>
      </c>
      <c r="G17" s="7">
        <f>PWT!AU17/PWT!CJ17*100</f>
        <v>1906.0688877175921</v>
      </c>
      <c r="H17" s="16">
        <f>PWT!BO17/PWT!DD17*100</f>
        <v>4053.755200685311</v>
      </c>
      <c r="I17" s="16">
        <f>PWT!BT17/PWT!DI17*100</f>
        <v>5028.652607138165</v>
      </c>
      <c r="J17" s="7">
        <f>PWT!CI17/PWT!DX17*100</f>
        <v>7747.906132738942</v>
      </c>
      <c r="K17" s="7">
        <f>((PWT!FM17/PWT!DY17)^(1/40)-1)*100</f>
        <v>2.0023014435911923</v>
      </c>
      <c r="L17" s="16">
        <f>((PWT!EX17/PWT!DY17)^(1/25)-1)*100</f>
        <v>1.7012772759680495</v>
      </c>
      <c r="M17" s="16">
        <f>((PWT!ES17/PWT!DY17)^(1/20)-1)*100</f>
        <v>1.5263725448557475</v>
      </c>
      <c r="N17" s="16">
        <f>((PWT!FM17/PWT!ES17)^(1/20)-1)*100</f>
        <v>2.480461371673748</v>
      </c>
      <c r="O17" s="16">
        <f>AVERAGE(PWT!F17:PWT!AT17)/100</f>
        <v>0.16348687685365854</v>
      </c>
      <c r="P17" s="16">
        <f>AVERAGE(PWT!F17:PWT!AE17)/100</f>
        <v>0.16246317311538458</v>
      </c>
      <c r="Q17" s="16">
        <f>AVERAGE(PWT!F17:PWT!Z17)/100</f>
        <v>0.15226608576190478</v>
      </c>
      <c r="R17" s="16">
        <f>AVERAGE(PWT!Z17:PWT!AT17)/100</f>
        <v>0.17596271666666666</v>
      </c>
      <c r="S17" s="16">
        <f>SCHOOL!B17/100</f>
        <v>0.05666324660593582</v>
      </c>
      <c r="T17" s="16">
        <f>SCHOOL!C17/100</f>
        <v>0.02438536953956322</v>
      </c>
      <c r="U17" s="16">
        <f>SCHOOL!D17/100</f>
        <v>0.02107753604931945</v>
      </c>
      <c r="V17" s="16">
        <f>SCHOOL!E17/100</f>
        <v>0.07113849389930738</v>
      </c>
      <c r="W17" s="16">
        <f>NEWS!C17</f>
        <v>999</v>
      </c>
      <c r="X17" s="7">
        <f>NEWS!D17</f>
        <v>999</v>
      </c>
      <c r="Y17" s="7">
        <f>NEWS!E17</f>
        <v>999</v>
      </c>
      <c r="Z17" s="16">
        <f>NEWS!F17</f>
        <v>999</v>
      </c>
      <c r="AA17" s="17">
        <v>999</v>
      </c>
      <c r="AB17" s="7">
        <f>WVS!F17</f>
        <v>999</v>
      </c>
      <c r="AC17" s="7">
        <f>WVS!E17</f>
        <v>999</v>
      </c>
      <c r="AD17" s="7">
        <v>999</v>
      </c>
      <c r="AE17" s="7">
        <v>999</v>
      </c>
      <c r="AF17" s="7">
        <v>999</v>
      </c>
      <c r="AG17" s="7">
        <f>SCHOOL!DK17</f>
        <v>999</v>
      </c>
      <c r="AH17" s="7">
        <f>SCHOOL!DL17</f>
        <v>999</v>
      </c>
      <c r="AI17" s="7">
        <f>SCHOOL!DM17</f>
        <v>999</v>
      </c>
      <c r="AJ17" s="16">
        <f>Postal!B17</f>
        <v>0.003334176470588236</v>
      </c>
      <c r="AK17" s="18">
        <v>1</v>
      </c>
      <c r="AL17" s="18">
        <v>0</v>
      </c>
      <c r="AM17" s="18">
        <v>0</v>
      </c>
      <c r="AN17" s="16">
        <f>PWT!AU17</f>
        <v>994.47102</v>
      </c>
      <c r="AO17" s="16">
        <f>PWT!BO17</f>
        <v>1941.9886</v>
      </c>
      <c r="AP17" s="16">
        <f>PWT!BT17</f>
        <v>2529.0635</v>
      </c>
      <c r="AQ17" s="16">
        <f>PWT!CI17</f>
        <v>4027.1079</v>
      </c>
      <c r="AR17" s="7">
        <f>NEWS!AX17</f>
        <v>4030</v>
      </c>
      <c r="AS17" s="7">
        <f>PWT!F17/100</f>
        <v>0.21381913</v>
      </c>
      <c r="AT17" s="7">
        <f>Cook!C17</f>
        <v>999</v>
      </c>
      <c r="AU17" s="7">
        <f>Cook!D17</f>
        <v>999</v>
      </c>
      <c r="AV17" s="7">
        <f>Cook!E17</f>
        <v>999</v>
      </c>
      <c r="AW17" s="7">
        <f>prices!B17</f>
        <v>35.36921</v>
      </c>
      <c r="AX17" s="7">
        <f>prices!AR17</f>
        <v>84.295176</v>
      </c>
    </row>
    <row r="18" spans="1:50" ht="12.75">
      <c r="A18" s="15" t="s">
        <v>17</v>
      </c>
      <c r="B18" s="15" t="s">
        <v>113</v>
      </c>
      <c r="C18" s="15">
        <v>17</v>
      </c>
      <c r="D18" s="7">
        <v>1</v>
      </c>
      <c r="E18" s="7">
        <v>0</v>
      </c>
      <c r="F18" s="7">
        <v>0</v>
      </c>
      <c r="G18" s="7">
        <f>PWT!AU18/PWT!CJ18*100</f>
        <v>3798.8767945660925</v>
      </c>
      <c r="H18" s="16">
        <f>PWT!BO18/PWT!DD18*100</f>
        <v>3304.5038737335312</v>
      </c>
      <c r="I18" s="16">
        <f>PWT!BT18/PWT!DI18*100</f>
        <v>2893.1743592077555</v>
      </c>
      <c r="J18" s="7">
        <f>PWT!CG18/PWT!DV18*100</f>
        <v>1873.6126065568958</v>
      </c>
      <c r="K18" s="7">
        <f>((PWT!FM18/PWT!DY18)^(1/40)-1)*100</f>
        <v>2.0859372171458945</v>
      </c>
      <c r="L18" s="16">
        <f>((PWT!EX18/PWT!DY18)^(1/25)-1)*100</f>
        <v>1.9529296662248452</v>
      </c>
      <c r="M18" s="16">
        <f>((PWT!ES18/PWT!DY18)^(1/20)-1)*100</f>
        <v>1.8059592776223932</v>
      </c>
      <c r="N18" s="16">
        <f>((PWT!FM18/PWT!ES18)^(1/20)-1)*100</f>
        <v>2.366685127771029</v>
      </c>
      <c r="O18" s="16">
        <f>AVERAGE(PWT!F18:PWT!AT18)/100</f>
        <v>0.046422166358974365</v>
      </c>
      <c r="P18" s="16">
        <f>AVERAGE(PWT!F18:PWT!AE18)/100</f>
        <v>0.04433445980769232</v>
      </c>
      <c r="Q18" s="16">
        <f>AVERAGE(PWT!F18:PWT!Z18)/100</f>
        <v>0.04479887538095239</v>
      </c>
      <c r="R18" s="16">
        <f>AVERAGE(PWT!Z18:PWT!AT18)/100</f>
        <v>0.04670036784210527</v>
      </c>
      <c r="S18" s="16">
        <f>SCHOOL!B18/100</f>
        <v>0.015048655478374601</v>
      </c>
      <c r="T18" s="16">
        <f>SCHOOL!C18/100</f>
        <v>0.013140583333333334</v>
      </c>
      <c r="U18" s="16">
        <f>SCHOOL!D18/100</f>
        <v>0.0100214</v>
      </c>
      <c r="V18" s="16">
        <f>SCHOOL!E18/100</f>
        <v>0.0236195859567492</v>
      </c>
      <c r="W18" s="16">
        <f>NEWS!C18</f>
        <v>0.0006383335850000001</v>
      </c>
      <c r="X18" s="7">
        <f>NEWS!D18</f>
        <v>999</v>
      </c>
      <c r="Y18" s="7">
        <f>NEWS!E18</f>
        <v>999</v>
      </c>
      <c r="Z18" s="16">
        <f>NEWS!F18</f>
        <v>0.0006383335850000001</v>
      </c>
      <c r="AA18" s="17">
        <v>999</v>
      </c>
      <c r="AB18" s="7">
        <f>WVS!F18</f>
        <v>999</v>
      </c>
      <c r="AC18" s="7">
        <f>WVS!E18</f>
        <v>999</v>
      </c>
      <c r="AD18" s="7">
        <v>999</v>
      </c>
      <c r="AE18" s="7">
        <v>999</v>
      </c>
      <c r="AF18" s="7">
        <v>999</v>
      </c>
      <c r="AG18" s="7">
        <f>SCHOOL!DK18</f>
        <v>0.57</v>
      </c>
      <c r="AH18" s="7">
        <f>SCHOOL!DL18</f>
        <v>999</v>
      </c>
      <c r="AI18" s="7">
        <f>SCHOOL!DM18</f>
        <v>2.53</v>
      </c>
      <c r="AJ18" s="16">
        <f>Postal!B18</f>
        <v>999</v>
      </c>
      <c r="AK18" s="18">
        <v>1</v>
      </c>
      <c r="AL18" s="18">
        <v>0</v>
      </c>
      <c r="AM18" s="18">
        <v>0</v>
      </c>
      <c r="AN18" s="16">
        <f>PWT!AU18</f>
        <v>2177.4929</v>
      </c>
      <c r="AO18" s="16">
        <f>PWT!BO18</f>
        <v>1796.8902</v>
      </c>
      <c r="AP18" s="16">
        <f>PWT!BT18</f>
        <v>1556.2685</v>
      </c>
      <c r="AQ18" s="16">
        <f>PWT!CG18</f>
        <v>992.10112</v>
      </c>
      <c r="AR18" s="7">
        <f>NEWS!AX18</f>
        <v>622980</v>
      </c>
      <c r="AS18" s="7">
        <f>PWT!F18/100</f>
        <v>0.047000786999999995</v>
      </c>
      <c r="AT18" s="7">
        <f>Cook!C18</f>
        <v>999</v>
      </c>
      <c r="AU18" s="7">
        <f>Cook!D18</f>
        <v>999</v>
      </c>
      <c r="AV18" s="7">
        <f>Cook!E18</f>
        <v>999</v>
      </c>
      <c r="AW18" s="7">
        <f>prices!B18</f>
        <v>50.509314</v>
      </c>
      <c r="AX18" s="7">
        <f>prices!AR18</f>
        <v>26.675925</v>
      </c>
    </row>
    <row r="19" spans="1:50" ht="12.75">
      <c r="A19" s="15" t="s">
        <v>18</v>
      </c>
      <c r="B19" s="15" t="s">
        <v>185</v>
      </c>
      <c r="C19" s="15">
        <v>18</v>
      </c>
      <c r="D19" s="7">
        <v>1</v>
      </c>
      <c r="E19" s="7">
        <v>0</v>
      </c>
      <c r="F19" s="7">
        <v>0</v>
      </c>
      <c r="G19" s="7">
        <f>PWT!AU19/PWT!CJ19*100</f>
        <v>2134.7758746186887</v>
      </c>
      <c r="H19" s="16">
        <f>PWT!BO19/PWT!DD19*100</f>
        <v>3127.171471987833</v>
      </c>
      <c r="I19" s="16">
        <f>PWT!BT19/PWT!DI19*100</f>
        <v>1997.6609812482645</v>
      </c>
      <c r="J19" s="7">
        <f>PWT!CI19/PWT!DX19*100</f>
        <v>1954.8476280536913</v>
      </c>
      <c r="K19" s="7">
        <f>((PWT!FM19/PWT!DY19)^(1/40)-1)*100</f>
        <v>1.8170486223040738</v>
      </c>
      <c r="L19" s="16">
        <f>((PWT!EX19/PWT!DY19)^(1/25)-1)*100</f>
        <v>1.6794132240739224</v>
      </c>
      <c r="M19" s="16">
        <f>((PWT!ES19/PWT!DY19)^(1/20)-1)*100</f>
        <v>1.4888810951152687</v>
      </c>
      <c r="N19" s="16">
        <f>((PWT!FM19/PWT!ES19)^(1/20)-1)*100</f>
        <v>2.1462772896368776</v>
      </c>
      <c r="O19" s="16">
        <f>AVERAGE(PWT!F19:PWT!AT19)/100</f>
        <v>0.09578956017073172</v>
      </c>
      <c r="P19" s="16">
        <f>AVERAGE(PWT!F19:PWT!AE19)/100</f>
        <v>0.11236464673076925</v>
      </c>
      <c r="Q19" s="16">
        <f>AVERAGE(PWT!F19:PWT!Z19)/100</f>
        <v>0.1287539852857143</v>
      </c>
      <c r="R19" s="16">
        <f>AVERAGE(PWT!Z19:PWT!AT19)/100</f>
        <v>0.06272506133333332</v>
      </c>
      <c r="S19" s="16">
        <f>SCHOOL!B19/100</f>
        <v>0.010310866062071433</v>
      </c>
      <c r="T19" s="16">
        <f>SCHOOL!C19/100</f>
        <v>0.0044500799999999995</v>
      </c>
      <c r="U19" s="16">
        <f>SCHOOL!D19/100</f>
        <v>0.0026949749999999996</v>
      </c>
      <c r="V19" s="16">
        <f>SCHOOL!E19/100</f>
        <v>0.017926757124142868</v>
      </c>
      <c r="W19" s="16">
        <f>NEWS!C19</f>
        <v>0.00031014622</v>
      </c>
      <c r="X19" s="7">
        <f>NEWS!D19</f>
        <v>0.00030365329500000004</v>
      </c>
      <c r="Y19" s="7">
        <f>NEWS!E19</f>
        <v>0.00033971599000000004</v>
      </c>
      <c r="Z19" s="16">
        <f>NEWS!F19</f>
        <v>0.0002662733025</v>
      </c>
      <c r="AA19" s="17">
        <v>-1.7</v>
      </c>
      <c r="AB19" s="7">
        <f>WVS!F19</f>
        <v>999</v>
      </c>
      <c r="AC19" s="7">
        <f>WVS!E19</f>
        <v>999</v>
      </c>
      <c r="AD19" s="7">
        <v>999</v>
      </c>
      <c r="AE19" s="7">
        <v>999</v>
      </c>
      <c r="AF19" s="7">
        <v>999</v>
      </c>
      <c r="AG19" s="7">
        <f>SCHOOL!DK19</f>
        <v>999</v>
      </c>
      <c r="AH19" s="7">
        <f>SCHOOL!DL19</f>
        <v>999</v>
      </c>
      <c r="AI19" s="7">
        <f>SCHOOL!DM19</f>
        <v>999</v>
      </c>
      <c r="AJ19" s="16">
        <f>Postal!B19</f>
        <v>0.0006020000000000001</v>
      </c>
      <c r="AK19" s="18">
        <v>1</v>
      </c>
      <c r="AL19" s="18">
        <v>0</v>
      </c>
      <c r="AM19" s="18">
        <v>0</v>
      </c>
      <c r="AN19" s="16">
        <f>PWT!AU19</f>
        <v>1212.3859</v>
      </c>
      <c r="AO19" s="16">
        <f>PWT!BO19</f>
        <v>1633.4703</v>
      </c>
      <c r="AP19" s="16">
        <f>PWT!BT19</f>
        <v>1030.3728</v>
      </c>
      <c r="AQ19" s="16">
        <f>PWT!CI19</f>
        <v>908.56968</v>
      </c>
      <c r="AR19" s="7">
        <f>NEWS!AX19</f>
        <v>1259200</v>
      </c>
      <c r="AS19" s="7">
        <f>PWT!F19/100</f>
        <v>0.1302553</v>
      </c>
      <c r="AT19" s="7">
        <f>Cook!C19</f>
        <v>999</v>
      </c>
      <c r="AU19" s="7">
        <f>Cook!D19</f>
        <v>999</v>
      </c>
      <c r="AV19" s="7">
        <f>Cook!E19</f>
        <v>999</v>
      </c>
      <c r="AW19" s="7">
        <f>prices!B19</f>
        <v>32.433438</v>
      </c>
      <c r="AX19" s="7">
        <f>prices!AR19</f>
        <v>22.572637</v>
      </c>
    </row>
    <row r="20" spans="1:50" ht="12.75">
      <c r="A20" s="15" t="s">
        <v>19</v>
      </c>
      <c r="B20" s="15" t="s">
        <v>116</v>
      </c>
      <c r="C20" s="15">
        <v>19</v>
      </c>
      <c r="D20" s="7">
        <v>1</v>
      </c>
      <c r="E20" s="7">
        <v>1</v>
      </c>
      <c r="F20" s="7">
        <v>0</v>
      </c>
      <c r="G20" s="7">
        <f>PWT!AU20/PWT!CJ20*100</f>
        <v>6881.81735565037</v>
      </c>
      <c r="H20" s="16">
        <f>PWT!BO20/PWT!DD20*100</f>
        <v>8882.464358595602</v>
      </c>
      <c r="I20" s="16">
        <f>PWT!BT20/PWT!DI20*100</f>
        <v>7913.338356412386</v>
      </c>
      <c r="J20" s="7">
        <f>PWT!CI20/PWT!DX20*100</f>
        <v>15366.940163731291</v>
      </c>
      <c r="K20" s="7">
        <f>((PWT!FM20/PWT!DY20)^(1/40)-1)*100</f>
        <v>2.111432965768678</v>
      </c>
      <c r="L20" s="16">
        <f>((PWT!EX20/PWT!DY20)^(1/25)-1)*100</f>
        <v>2.3381645122814376</v>
      </c>
      <c r="M20" s="16">
        <f>((PWT!ES20/PWT!DY20)^(1/20)-1)*100</f>
        <v>2.3601556030568016</v>
      </c>
      <c r="N20" s="16">
        <f>((PWT!FM20/PWT!ES20)^(1/20)-1)*100</f>
        <v>1.8633146940164824</v>
      </c>
      <c r="O20" s="16">
        <f>AVERAGE(PWT!F20:PWT!AT20)/100</f>
        <v>0.15948576212195126</v>
      </c>
      <c r="P20" s="16">
        <f>AVERAGE(PWT!F20:PWT!AE20)/100</f>
        <v>0.14000406296153844</v>
      </c>
      <c r="Q20" s="16">
        <f>AVERAGE(PWT!F20:PWT!Z20)/100</f>
        <v>0.14582183085714287</v>
      </c>
      <c r="R20" s="16">
        <f>AVERAGE(PWT!Z20:PWT!AT20)/100</f>
        <v>0.1731629294761905</v>
      </c>
      <c r="S20" s="16">
        <f>SCHOOL!B20/100</f>
        <v>0.0846836531483754</v>
      </c>
      <c r="T20" s="16">
        <f>SCHOOL!C20/100</f>
        <v>0.07730816666666666</v>
      </c>
      <c r="U20" s="16">
        <f>SCHOOL!D20/100</f>
        <v>0.07101024</v>
      </c>
      <c r="V20" s="16">
        <f>SCHOOL!E20/100</f>
        <v>0.10097495566707577</v>
      </c>
      <c r="W20" s="16">
        <f>NEWS!C20</f>
        <v>0.1007516435</v>
      </c>
      <c r="X20" s="7">
        <f>NEWS!D20</f>
        <v>0.10073229175000001</v>
      </c>
      <c r="Y20" s="7">
        <f>NEWS!E20</f>
        <v>0.09972296566666666</v>
      </c>
      <c r="Z20" s="16">
        <f>NEWS!F20</f>
        <v>0.103248311</v>
      </c>
      <c r="AA20" s="17">
        <v>1.39</v>
      </c>
      <c r="AB20" s="7">
        <f>WVS!F20</f>
        <v>0.2277514617843195</v>
      </c>
      <c r="AC20" s="7">
        <f>WVS!E20</f>
        <v>0.2270233196159122</v>
      </c>
      <c r="AD20" s="7">
        <v>0.5899055237499979</v>
      </c>
      <c r="AE20" s="7">
        <v>0.22386295194444328</v>
      </c>
      <c r="AF20" s="7">
        <v>0.07608518249999985</v>
      </c>
      <c r="AG20" s="7">
        <f>SCHOOL!DK20</f>
        <v>5.21</v>
      </c>
      <c r="AH20" s="7">
        <f>SCHOOL!DL20</f>
        <v>5.65</v>
      </c>
      <c r="AI20" s="7">
        <f>SCHOOL!DM20</f>
        <v>7.55</v>
      </c>
      <c r="AJ20" s="16">
        <f>Postal!B20</f>
        <v>0.016470000000000002</v>
      </c>
      <c r="AK20" s="18">
        <v>0</v>
      </c>
      <c r="AL20" s="18">
        <v>1</v>
      </c>
      <c r="AM20" s="18">
        <v>0</v>
      </c>
      <c r="AN20" s="16">
        <f>PWT!AU20</f>
        <v>3852.9233</v>
      </c>
      <c r="AO20" s="16">
        <f>PWT!BO20</f>
        <v>5411.9272</v>
      </c>
      <c r="AP20" s="16">
        <f>PWT!BT20</f>
        <v>4986.3084</v>
      </c>
      <c r="AQ20" s="16">
        <f>PWT!CI20</f>
        <v>9925.5282</v>
      </c>
      <c r="AR20" s="7">
        <f>NEWS!AX20</f>
        <v>748800</v>
      </c>
      <c r="AS20" s="7">
        <f>PWT!F20/100</f>
        <v>0.22192575</v>
      </c>
      <c r="AT20" s="7">
        <f>Cook!C20</f>
        <v>999</v>
      </c>
      <c r="AU20" s="7">
        <f>Cook!D20</f>
        <v>999</v>
      </c>
      <c r="AV20" s="7">
        <f>Cook!E20</f>
        <v>999</v>
      </c>
      <c r="AW20" s="7">
        <f>prices!B20</f>
        <v>41.000999</v>
      </c>
      <c r="AX20" s="7">
        <f>prices!AR20</f>
        <v>60.464821</v>
      </c>
    </row>
    <row r="21" spans="1:50" ht="12.75">
      <c r="A21" s="15" t="s">
        <v>20</v>
      </c>
      <c r="B21" s="15" t="s">
        <v>120</v>
      </c>
      <c r="C21" s="15">
        <v>20</v>
      </c>
      <c r="D21" s="7">
        <v>1</v>
      </c>
      <c r="E21" s="7">
        <v>1</v>
      </c>
      <c r="F21" s="7">
        <v>0</v>
      </c>
      <c r="G21" s="7">
        <f>PWT!AU21/PWT!CJ21*100</f>
        <v>4999.002768738354</v>
      </c>
      <c r="H21" s="16">
        <f>PWT!BO21/PWT!DD21*100</f>
        <v>7763.243446501833</v>
      </c>
      <c r="I21" s="16">
        <f>PWT!BT21/PWT!DI21*100</f>
        <v>7470.224785153951</v>
      </c>
      <c r="J21" s="7">
        <f>PWT!CI21/PWT!DX21*100</f>
        <v>8617.141814046778</v>
      </c>
      <c r="K21" s="7">
        <f>((PWT!FM21/PWT!DY21)^(1/40)-1)*100</f>
        <v>2.8668129893133276</v>
      </c>
      <c r="L21" s="16">
        <f>((PWT!EX21/PWT!DY21)^(1/25)-1)*100</f>
        <v>3.1263002477694535</v>
      </c>
      <c r="M21" s="16">
        <f>((PWT!ES21/PWT!DY21)^(1/20)-1)*100</f>
        <v>3.129054306413015</v>
      </c>
      <c r="N21" s="16">
        <f>((PWT!FM21/PWT!ES21)^(1/20)-1)*100</f>
        <v>2.6052385115331367</v>
      </c>
      <c r="O21" s="16">
        <f>AVERAGE(PWT!F21:PWT!AT21)/100</f>
        <v>0.11513213946341465</v>
      </c>
      <c r="P21" s="16">
        <f>AVERAGE(PWT!F21:PWT!AE21)/100</f>
        <v>0.11415770346153847</v>
      </c>
      <c r="Q21" s="16">
        <f>AVERAGE(PWT!F21:PWT!Z21)/100</f>
        <v>0.11243049285714286</v>
      </c>
      <c r="R21" s="16">
        <f>AVERAGE(PWT!Z21:PWT!AT21)/100</f>
        <v>0.11793623180952383</v>
      </c>
      <c r="S21" s="16">
        <f>SCHOOL!B21/100</f>
        <v>0.07416103368159493</v>
      </c>
      <c r="T21" s="16">
        <f>SCHOOL!C21/100</f>
        <v>0.06135891666666668</v>
      </c>
      <c r="U21" s="16">
        <f>SCHOOL!D21/100</f>
        <v>0.05388918</v>
      </c>
      <c r="V21" s="16">
        <f>SCHOOL!E21/100</f>
        <v>0.09637848062687086</v>
      </c>
      <c r="W21" s="16">
        <f>NEWS!C21</f>
        <v>0.05208049833333333</v>
      </c>
      <c r="X21" s="7">
        <f>NEWS!D21</f>
        <v>0.05409716999999999</v>
      </c>
      <c r="Y21" s="7">
        <f>NEWS!E21</f>
        <v>0.05317760366666666</v>
      </c>
      <c r="Z21" s="16">
        <f>NEWS!F21</f>
        <v>0.050541127000000005</v>
      </c>
      <c r="AA21" s="17">
        <v>0.66</v>
      </c>
      <c r="AB21" s="7">
        <f>WVS!F21</f>
        <v>0.1080086941982946</v>
      </c>
      <c r="AC21" s="7">
        <f>WVS!E21</f>
        <v>0.1080086941982946</v>
      </c>
      <c r="AD21" s="7">
        <v>999</v>
      </c>
      <c r="AE21" s="7">
        <v>999</v>
      </c>
      <c r="AF21" s="7">
        <v>999</v>
      </c>
      <c r="AG21" s="7">
        <f>SCHOOL!DK21</f>
        <v>3.2</v>
      </c>
      <c r="AH21" s="7">
        <f>SCHOOL!DL21</f>
        <v>3.05</v>
      </c>
      <c r="AI21" s="7">
        <f>SCHOOL!DM21</f>
        <v>5.27</v>
      </c>
      <c r="AJ21" s="16">
        <f>Postal!B21</f>
        <v>0.004183777777777778</v>
      </c>
      <c r="AK21" s="18">
        <v>0</v>
      </c>
      <c r="AL21" s="18">
        <v>1</v>
      </c>
      <c r="AM21" s="18">
        <v>0</v>
      </c>
      <c r="AN21" s="16">
        <f>PWT!AU21</f>
        <v>2530.0152</v>
      </c>
      <c r="AO21" s="16">
        <f>PWT!BO21</f>
        <v>4311.6895</v>
      </c>
      <c r="AP21" s="16">
        <f>PWT!BT21</f>
        <v>4346.0273</v>
      </c>
      <c r="AQ21" s="16">
        <f>PWT!CI21</f>
        <v>5383.46</v>
      </c>
      <c r="AR21" s="7">
        <f>NEWS!AX21</f>
        <v>1038700</v>
      </c>
      <c r="AS21" s="7">
        <f>PWT!F21/100</f>
        <v>0.12080925</v>
      </c>
      <c r="AT21" s="7">
        <f>Cook!C21</f>
        <v>999</v>
      </c>
      <c r="AU21" s="7">
        <f>Cook!D21</f>
        <v>999</v>
      </c>
      <c r="AV21" s="7">
        <f>Cook!E21</f>
        <v>999</v>
      </c>
      <c r="AW21" s="7">
        <f>prices!B21</f>
        <v>68.568322</v>
      </c>
      <c r="AX21" s="7">
        <f>prices!AR21</f>
        <v>47.259111</v>
      </c>
    </row>
    <row r="22" spans="1:50" ht="12.75">
      <c r="A22" s="15" t="s">
        <v>206</v>
      </c>
      <c r="B22" s="15" t="s">
        <v>197</v>
      </c>
      <c r="C22" s="15">
        <v>21</v>
      </c>
      <c r="D22" s="7">
        <v>1</v>
      </c>
      <c r="E22" s="7">
        <v>0</v>
      </c>
      <c r="F22" s="7">
        <v>0</v>
      </c>
      <c r="G22" s="7">
        <f>PWT!AU22/PWT!CJ22*100</f>
        <v>1846.887350660689</v>
      </c>
      <c r="H22" s="16">
        <f>PWT!BO22/PWT!DD22*100</f>
        <v>1412.7868673878593</v>
      </c>
      <c r="I22" s="16">
        <f>PWT!BT22/PWT!DI22*100</f>
        <v>1277.5073610143047</v>
      </c>
      <c r="J22" s="7">
        <f>PWT!CF22/PWT!DU22*100</f>
        <v>565.5702492894576</v>
      </c>
      <c r="K22" s="7">
        <f>((PWT!FM22/PWT!DY22)^(1/40)-1)*100</f>
        <v>2.8781574550416744</v>
      </c>
      <c r="L22" s="16">
        <f>((PWT!EX22/PWT!DY22)^(1/25)-1)*100</f>
        <v>2.6858777024463265</v>
      </c>
      <c r="M22" s="16">
        <f>((PWT!ES22/PWT!DY22)^(1/20)-1)*100</f>
        <v>2.6694165106009304</v>
      </c>
      <c r="N22" s="16">
        <f>((PWT!FM22/PWT!ES22)^(1/20)-1)*100</f>
        <v>3.087322798328418</v>
      </c>
      <c r="O22" s="16">
        <f>AVERAGE(PWT!F22:PWT!AT22)/100</f>
        <v>0.04830425642105264</v>
      </c>
      <c r="P22" s="16">
        <f>AVERAGE(PWT!F22:PWT!AE22)/100</f>
        <v>0.05161017965384616</v>
      </c>
      <c r="Q22" s="16">
        <f>AVERAGE(PWT!F22:PWT!Z22)/100</f>
        <v>0.04636001138095239</v>
      </c>
      <c r="R22" s="16">
        <f>AVERAGE(PWT!Z22:PWT!AT22)/100</f>
        <v>0.05324887805555556</v>
      </c>
      <c r="S22" s="16">
        <f>SCHOOL!B22/100</f>
        <v>0.03131143821492429</v>
      </c>
      <c r="T22" s="16">
        <f>SCHOOL!C22/100</f>
        <v>0.026401083333333335</v>
      </c>
      <c r="U22" s="16">
        <f>SCHOOL!D22/100</f>
        <v>0.02253878</v>
      </c>
      <c r="V22" s="16">
        <f>SCHOOL!E22/100</f>
        <v>0.04622085142984858</v>
      </c>
      <c r="W22" s="16">
        <f>NEWS!C22</f>
        <v>0.00342957865</v>
      </c>
      <c r="X22" s="7">
        <f>NEWS!D22</f>
        <v>0.00395341585</v>
      </c>
      <c r="Y22" s="7">
        <f>NEWS!E22</f>
        <v>0.004739572066666667</v>
      </c>
      <c r="Z22" s="16">
        <f>NEWS!F22</f>
        <v>0.002147143925</v>
      </c>
      <c r="AA22" s="17">
        <v>999</v>
      </c>
      <c r="AB22" s="7">
        <f>WVS!F22</f>
        <v>999</v>
      </c>
      <c r="AC22" s="7">
        <f>WVS!E22</f>
        <v>999</v>
      </c>
      <c r="AD22" s="7">
        <v>999</v>
      </c>
      <c r="AE22" s="7">
        <v>999</v>
      </c>
      <c r="AF22" s="7">
        <v>999</v>
      </c>
      <c r="AG22" s="7">
        <f>SCHOOL!DK22</f>
        <v>0.76</v>
      </c>
      <c r="AH22" s="7">
        <f>SCHOOL!DL22</f>
        <v>999</v>
      </c>
      <c r="AI22" s="7">
        <f>SCHOOL!DM22</f>
        <v>3.03</v>
      </c>
      <c r="AJ22" s="16">
        <f>Postal!B22</f>
        <v>0.0010151249999999998</v>
      </c>
      <c r="AK22" s="18">
        <v>1</v>
      </c>
      <c r="AL22" s="18">
        <v>0</v>
      </c>
      <c r="AM22" s="18">
        <v>0</v>
      </c>
      <c r="AN22" s="16">
        <f>PWT!AU22</f>
        <v>979.89224</v>
      </c>
      <c r="AO22" s="16">
        <f>PWT!BO22</f>
        <v>723.40608</v>
      </c>
      <c r="AP22" s="16">
        <f>PWT!BT22</f>
        <v>643.09148</v>
      </c>
      <c r="AQ22" s="16">
        <f>PWT!CF22</f>
        <v>281.25811</v>
      </c>
      <c r="AR22" s="7">
        <f>NEWS!AX22</f>
        <v>2267050</v>
      </c>
      <c r="AS22" s="7">
        <f>PWT!F22/100</f>
        <v>0.026640159</v>
      </c>
      <c r="AT22" s="7">
        <f>Cook!C22</f>
        <v>999</v>
      </c>
      <c r="AU22" s="7">
        <f>Cook!D22</f>
        <v>999</v>
      </c>
      <c r="AV22" s="7">
        <f>Cook!E22</f>
        <v>999</v>
      </c>
      <c r="AW22" s="7">
        <f>prices!B22</f>
        <v>229.23391</v>
      </c>
      <c r="AX22" s="7">
        <f>prices!AR22</f>
        <v>45.613117</v>
      </c>
    </row>
    <row r="23" spans="1:50" ht="12.75">
      <c r="A23" s="15" t="s">
        <v>200</v>
      </c>
      <c r="B23" s="15" t="s">
        <v>119</v>
      </c>
      <c r="C23" s="15">
        <v>22</v>
      </c>
      <c r="D23" s="7">
        <v>1</v>
      </c>
      <c r="E23" s="7">
        <v>0</v>
      </c>
      <c r="F23" s="7">
        <v>0</v>
      </c>
      <c r="G23" s="7">
        <f>PWT!AU23/PWT!CJ23*100</f>
        <v>891.5294921960113</v>
      </c>
      <c r="H23" s="16">
        <f>PWT!BO23/PWT!DD23*100</f>
        <v>3035.663428791943</v>
      </c>
      <c r="I23" s="16">
        <f>PWT!BT23/PWT!DI23*100</f>
        <v>4213.765766767636</v>
      </c>
      <c r="J23" s="7">
        <f>PWT!CI23/PWT!DX23*100</f>
        <v>3585.358222076214</v>
      </c>
      <c r="K23" s="7">
        <f>((PWT!FM23/PWT!DY23)^(1/40)-1)*100</f>
        <v>2.5953532420781578</v>
      </c>
      <c r="L23" s="16">
        <f>((PWT!EX23/PWT!DY23)^(1/25)-1)*100</f>
        <v>2.4042640610472343</v>
      </c>
      <c r="M23" s="16">
        <f>((PWT!ES23/PWT!DY23)^(1/20)-1)*100</f>
        <v>2.29351171610801</v>
      </c>
      <c r="N23" s="16">
        <f>((PWT!FM23/PWT!ES23)^(1/20)-1)*100</f>
        <v>2.8980854238217724</v>
      </c>
      <c r="O23" s="16">
        <f>AVERAGE(PWT!F23:PWT!AT23)/100</f>
        <v>0.2297176052439024</v>
      </c>
      <c r="P23" s="16">
        <f>AVERAGE(PWT!F23:PWT!AE23)/100</f>
        <v>0.3240723557692307</v>
      </c>
      <c r="Q23" s="16">
        <f>AVERAGE(PWT!F23:PWT!Z23)/100</f>
        <v>0.32822905809523806</v>
      </c>
      <c r="R23" s="16">
        <f>AVERAGE(PWT!Z23:PWT!AT23)/100</f>
        <v>0.12953802547619045</v>
      </c>
      <c r="S23" s="16">
        <f>SCHOOL!B23/100</f>
        <v>0.08487004477279941</v>
      </c>
      <c r="T23" s="16">
        <f>SCHOOL!C23/100</f>
        <v>0.07381451666666666</v>
      </c>
      <c r="U23" s="16">
        <f>SCHOOL!D23/100</f>
        <v>0.05846376</v>
      </c>
      <c r="V23" s="16">
        <f>SCHOOL!E23/100</f>
        <v>0.12311764059103894</v>
      </c>
      <c r="W23" s="16">
        <f>NEWS!C23</f>
        <v>0.0037248693333333327</v>
      </c>
      <c r="X23" s="7">
        <f>NEWS!D23</f>
        <v>0.0017606139249999998</v>
      </c>
      <c r="Y23" s="7">
        <f>NEWS!E23</f>
        <v>0.0009614838</v>
      </c>
      <c r="Z23" s="16">
        <f>NEWS!F23</f>
        <v>0.005315562049999999</v>
      </c>
      <c r="AA23" s="17">
        <v>999</v>
      </c>
      <c r="AB23" s="7">
        <f>WVS!F23</f>
        <v>999</v>
      </c>
      <c r="AC23" s="7">
        <f>WVS!E23</f>
        <v>999</v>
      </c>
      <c r="AD23" s="7">
        <v>999</v>
      </c>
      <c r="AE23" s="7">
        <v>999</v>
      </c>
      <c r="AF23" s="7">
        <v>999</v>
      </c>
      <c r="AG23" s="7">
        <f>SCHOOL!DK23</f>
        <v>999</v>
      </c>
      <c r="AH23" s="7">
        <f>SCHOOL!DL23</f>
        <v>999</v>
      </c>
      <c r="AI23" s="7">
        <f>SCHOOL!DM23</f>
        <v>5.14</v>
      </c>
      <c r="AJ23" s="16">
        <f>Postal!B23</f>
        <v>0.003838</v>
      </c>
      <c r="AK23" s="18">
        <v>1</v>
      </c>
      <c r="AL23" s="18">
        <v>0</v>
      </c>
      <c r="AM23" s="18">
        <v>0</v>
      </c>
      <c r="AN23" s="16">
        <f>PWT!AU23</f>
        <v>492.81711</v>
      </c>
      <c r="AO23" s="16">
        <f>PWT!BO23</f>
        <v>1563.3854</v>
      </c>
      <c r="AP23" s="16">
        <f>PWT!BT23</f>
        <v>2166.3237</v>
      </c>
      <c r="AQ23" s="16">
        <f>PWT!CI23</f>
        <v>1808.123</v>
      </c>
      <c r="AR23" s="7">
        <f>NEWS!AX23</f>
        <v>341500</v>
      </c>
      <c r="AS23" s="7">
        <f>PWT!F23/100</f>
        <v>0.6991587699999999</v>
      </c>
      <c r="AT23" s="7">
        <f>Cook!C23</f>
        <v>999</v>
      </c>
      <c r="AU23" s="7">
        <f>Cook!D23</f>
        <v>999</v>
      </c>
      <c r="AV23" s="7">
        <f>Cook!E23</f>
        <v>999</v>
      </c>
      <c r="AW23" s="7">
        <f>prices!B23</f>
        <v>80.642937</v>
      </c>
      <c r="AX23" s="7">
        <f>prices!AR23</f>
        <v>54.068492</v>
      </c>
    </row>
    <row r="24" spans="1:50" ht="12.75">
      <c r="A24" s="15" t="s">
        <v>23</v>
      </c>
      <c r="B24" s="15" t="s">
        <v>122</v>
      </c>
      <c r="C24" s="15">
        <v>23</v>
      </c>
      <c r="D24" s="7">
        <v>1</v>
      </c>
      <c r="E24" s="7">
        <v>1</v>
      </c>
      <c r="F24" s="7">
        <v>0</v>
      </c>
      <c r="G24" s="7">
        <f>PWT!AU24/PWT!CJ24*100</f>
        <v>7034.492716875182</v>
      </c>
      <c r="H24" s="16">
        <f>PWT!BO24/PWT!DD24*100</f>
        <v>9422.060682366393</v>
      </c>
      <c r="I24" s="16">
        <f>PWT!BT24/PWT!DI24*100</f>
        <v>7842.367288848956</v>
      </c>
      <c r="J24" s="7">
        <f>PWT!CI24/PWT!DX24*100</f>
        <v>9397.047873529407</v>
      </c>
      <c r="K24" s="7">
        <f>((PWT!FM24/PWT!DY24)^(1/40)-1)*100</f>
        <v>3.5988666815628623</v>
      </c>
      <c r="L24" s="16">
        <f>((PWT!EX24/PWT!DY24)^(1/25)-1)*100</f>
        <v>4.058142516689633</v>
      </c>
      <c r="M24" s="16">
        <f>((PWT!ES24/PWT!DY24)^(1/20)-1)*100</f>
        <v>4.184530814012222</v>
      </c>
      <c r="N24" s="16">
        <f>((PWT!FM24/PWT!ES24)^(1/20)-1)*100</f>
        <v>3.0164948082747722</v>
      </c>
      <c r="O24" s="16">
        <f>AVERAGE(PWT!F24:PWT!AT24)/100</f>
        <v>0.14161748631707324</v>
      </c>
      <c r="P24" s="16">
        <f>AVERAGE(PWT!F24:PWT!AE24)/100</f>
        <v>0.1293422915</v>
      </c>
      <c r="Q24" s="16">
        <f>AVERAGE(PWT!F24:PWT!Z24)/100</f>
        <v>0.13208797709523812</v>
      </c>
      <c r="R24" s="16">
        <f>AVERAGE(PWT!Z24:PWT!AT24)/100</f>
        <v>0.15295591571428568</v>
      </c>
      <c r="S24" s="16">
        <f>SCHOOL!B24/100</f>
        <v>0.07429706229446376</v>
      </c>
      <c r="T24" s="16">
        <f>SCHOOL!C24/100</f>
        <v>0.07097558333333333</v>
      </c>
      <c r="U24" s="16">
        <f>SCHOOL!D24/100</f>
        <v>0.06959716</v>
      </c>
      <c r="V24" s="16">
        <f>SCHOOL!E24/100</f>
        <v>0.08422445213003478</v>
      </c>
      <c r="W24" s="16">
        <f>NEWS!C24</f>
        <v>0.09900233816666668</v>
      </c>
      <c r="X24" s="7">
        <f>NEWS!D24</f>
        <v>0.10154742625</v>
      </c>
      <c r="Y24" s="7">
        <f>NEWS!E24</f>
        <v>0.100069795</v>
      </c>
      <c r="Z24" s="16">
        <f>NEWS!F24</f>
        <v>0.100924891</v>
      </c>
      <c r="AA24" s="17">
        <v>0.78</v>
      </c>
      <c r="AB24" s="7">
        <f>WVS!F24</f>
        <v>999</v>
      </c>
      <c r="AC24" s="7">
        <f>WVS!E24</f>
        <v>999</v>
      </c>
      <c r="AD24" s="7">
        <v>999</v>
      </c>
      <c r="AE24" s="7">
        <v>999</v>
      </c>
      <c r="AF24" s="7">
        <v>999</v>
      </c>
      <c r="AG24" s="7">
        <f>SCHOOL!DK24</f>
        <v>4.03</v>
      </c>
      <c r="AH24" s="7">
        <f>SCHOOL!DL24</f>
        <v>999</v>
      </c>
      <c r="AI24" s="7">
        <f>SCHOOL!DM24</f>
        <v>6.05</v>
      </c>
      <c r="AJ24" s="16">
        <f>Postal!B24</f>
        <v>0.008556142857142858</v>
      </c>
      <c r="AK24" s="18">
        <v>0</v>
      </c>
      <c r="AL24" s="18">
        <v>1</v>
      </c>
      <c r="AM24" s="18">
        <v>0</v>
      </c>
      <c r="AN24" s="16">
        <f>PWT!AU24</f>
        <v>3475.7831</v>
      </c>
      <c r="AO24" s="16">
        <f>PWT!BO24</f>
        <v>5418.6535</v>
      </c>
      <c r="AP24" s="16">
        <f>PWT!BT24</f>
        <v>4642.9379</v>
      </c>
      <c r="AQ24" s="16">
        <f>PWT!CI24</f>
        <v>5870.0719</v>
      </c>
      <c r="AR24" s="7">
        <f>NEWS!AX24</f>
        <v>51060</v>
      </c>
      <c r="AS24" s="7">
        <f>PWT!F24/100</f>
        <v>0.10742193</v>
      </c>
      <c r="AT24" s="7">
        <f>Cook!C24</f>
        <v>0</v>
      </c>
      <c r="AU24" s="7">
        <f>Cook!D24</f>
        <v>0</v>
      </c>
      <c r="AV24" s="7">
        <f>Cook!E24</f>
        <v>0</v>
      </c>
      <c r="AW24" s="7">
        <f>prices!B24</f>
        <v>72.77926</v>
      </c>
      <c r="AX24" s="7">
        <f>prices!AR24</f>
        <v>54.910501</v>
      </c>
    </row>
    <row r="25" spans="1:50" ht="12.75">
      <c r="A25" s="15" t="s">
        <v>24</v>
      </c>
      <c r="B25" s="15" t="s">
        <v>117</v>
      </c>
      <c r="C25" s="15">
        <v>24</v>
      </c>
      <c r="D25" s="7">
        <v>1</v>
      </c>
      <c r="E25" s="7">
        <v>1</v>
      </c>
      <c r="F25" s="7">
        <v>0</v>
      </c>
      <c r="G25" s="7">
        <f>PWT!AU25/PWT!CJ25*100</f>
        <v>3036.569094799002</v>
      </c>
      <c r="H25" s="16">
        <f>PWT!BO25/PWT!DD25*100</f>
        <v>4880.412336398417</v>
      </c>
      <c r="I25" s="16">
        <f>PWT!BT25/PWT!DI25*100</f>
        <v>4533.730022118593</v>
      </c>
      <c r="J25" s="7">
        <f>PWT!CI25/PWT!DX25*100</f>
        <v>3395.4684558820177</v>
      </c>
      <c r="K25" s="7">
        <f>((PWT!FM25/PWT!DY25)^(1/40)-1)*100</f>
        <v>3.744453435266659</v>
      </c>
      <c r="L25" s="16">
        <f>((PWT!EX25/PWT!DY25)^(1/25)-1)*100</f>
        <v>3.730511075870724</v>
      </c>
      <c r="M25" s="16">
        <f>((PWT!ES25/PWT!DY25)^(1/20)-1)*100</f>
        <v>3.765495882827663</v>
      </c>
      <c r="N25" s="16">
        <f>((PWT!FM25/PWT!ES25)^(1/20)-1)*100</f>
        <v>3.723415254871676</v>
      </c>
      <c r="O25" s="16">
        <f>AVERAGE(PWT!F25:PWT!AT25)/100</f>
        <v>0.08083846487804879</v>
      </c>
      <c r="P25" s="16">
        <f>AVERAGE(PWT!F25:PWT!AE25)/100</f>
        <v>0.09965180292307695</v>
      </c>
      <c r="Q25" s="16">
        <f>AVERAGE(PWT!F25:PWT!Z25)/100</f>
        <v>0.10617994614285715</v>
      </c>
      <c r="R25" s="16">
        <f>AVERAGE(PWT!Z25:PWT!AT25)/100</f>
        <v>0.05737814909523809</v>
      </c>
      <c r="S25" s="16">
        <f>SCHOOL!B25/100</f>
        <v>0.02999906687164734</v>
      </c>
      <c r="T25" s="16">
        <f>SCHOOL!C25/100</f>
        <v>0.02105971666666667</v>
      </c>
      <c r="U25" s="16">
        <f>SCHOOL!D25/100</f>
        <v>0.017673559999999998</v>
      </c>
      <c r="V25" s="16">
        <f>SCHOOL!E25/100</f>
        <v>0.04332968036896521</v>
      </c>
      <c r="W25" s="16">
        <f>NEWS!C25</f>
        <v>0.009501507366666667</v>
      </c>
      <c r="X25" s="7">
        <f>NEWS!D25</f>
        <v>0.0087791989</v>
      </c>
      <c r="Y25" s="7">
        <f>NEWS!E25</f>
        <v>0.008668546366666668</v>
      </c>
      <c r="Z25" s="16">
        <f>NEWS!F25</f>
        <v>0.010222171674999999</v>
      </c>
      <c r="AA25" s="17">
        <v>-0.98</v>
      </c>
      <c r="AB25" s="7">
        <f>WVS!F25</f>
        <v>999</v>
      </c>
      <c r="AC25" s="7">
        <f>WVS!E25</f>
        <v>999</v>
      </c>
      <c r="AD25" s="7">
        <v>999</v>
      </c>
      <c r="AE25" s="7">
        <v>999</v>
      </c>
      <c r="AF25" s="7">
        <v>999</v>
      </c>
      <c r="AG25" s="7">
        <f>SCHOOL!DK25</f>
        <v>999</v>
      </c>
      <c r="AH25" s="7">
        <f>SCHOOL!DL25</f>
        <v>999</v>
      </c>
      <c r="AI25" s="7">
        <f>SCHOOL!DM25</f>
        <v>999</v>
      </c>
      <c r="AJ25" s="16">
        <f>Postal!B25</f>
        <v>0.003094615384615385</v>
      </c>
      <c r="AK25" s="18">
        <v>1</v>
      </c>
      <c r="AL25" s="18">
        <v>0</v>
      </c>
      <c r="AM25" s="18">
        <v>0</v>
      </c>
      <c r="AN25" s="16">
        <f>PWT!AU25</f>
        <v>1627.9202</v>
      </c>
      <c r="AO25" s="16">
        <f>PWT!BO25</f>
        <v>2527.2413</v>
      </c>
      <c r="AP25" s="16">
        <f>PWT!BT25</f>
        <v>2323.1455</v>
      </c>
      <c r="AQ25" s="16">
        <f>PWT!CI25</f>
        <v>1869.1722</v>
      </c>
      <c r="AR25" s="7">
        <f>NEWS!AX25</f>
        <v>318000</v>
      </c>
      <c r="AS25" s="7">
        <f>PWT!F25/100</f>
        <v>0.08046486800000001</v>
      </c>
      <c r="AT25" s="7">
        <f>Cook!C25</f>
        <v>999</v>
      </c>
      <c r="AU25" s="7">
        <f>Cook!D25</f>
        <v>999</v>
      </c>
      <c r="AV25" s="7">
        <f>Cook!E25</f>
        <v>999</v>
      </c>
      <c r="AW25" s="7">
        <f>prices!B25</f>
        <v>66.829182</v>
      </c>
      <c r="AX25" s="7">
        <f>prices!AR25</f>
        <v>51.131677</v>
      </c>
    </row>
    <row r="26" spans="1:50" ht="12.75">
      <c r="A26" s="15" t="s">
        <v>25</v>
      </c>
      <c r="B26" s="15" t="s">
        <v>123</v>
      </c>
      <c r="C26" s="15">
        <v>25</v>
      </c>
      <c r="D26" s="7">
        <v>1</v>
      </c>
      <c r="E26" s="7">
        <v>1</v>
      </c>
      <c r="F26" s="7">
        <v>1</v>
      </c>
      <c r="G26" s="7">
        <f>PWT!AU26/PWT!CJ26*100</f>
        <v>17121.211327303827</v>
      </c>
      <c r="H26" s="16">
        <f>PWT!BO26/PWT!DD26*100</f>
        <v>28261.65726126686</v>
      </c>
      <c r="I26" s="16">
        <f>PWT!BT26/PWT!DI26*100</f>
        <v>30394.127151837114</v>
      </c>
      <c r="J26" s="7">
        <f>PWT!CI26/PWT!DX26*100</f>
        <v>39856.44334922858</v>
      </c>
      <c r="K26" s="7">
        <f>((PWT!FM26/PWT!DY26)^(1/40)-1)*100</f>
        <v>0.48304860734247335</v>
      </c>
      <c r="L26" s="16">
        <f>((PWT!EX26/PWT!DY26)^(1/25)-1)*100</f>
        <v>0.5825397988119541</v>
      </c>
      <c r="M26" s="16">
        <f>((PWT!ES26/PWT!DY26)^(1/20)-1)*100</f>
        <v>0.6047215764886982</v>
      </c>
      <c r="N26" s="16">
        <f>((PWT!FM26/PWT!ES26)^(1/20)-1)*100</f>
        <v>0.36152279144303634</v>
      </c>
      <c r="O26" s="16">
        <f>AVERAGE(PWT!F26:PWT!AT26)/100</f>
        <v>0.23521849365853664</v>
      </c>
      <c r="P26" s="16">
        <f>AVERAGE(PWT!F26:PWT!AE26)/100</f>
        <v>0.24355520115384618</v>
      </c>
      <c r="Q26" s="16">
        <f>AVERAGE(PWT!F26:PWT!Z26)/100</f>
        <v>0.2560079176190476</v>
      </c>
      <c r="R26" s="16">
        <f>AVERAGE(PWT!Z26:PWT!AT26)/100</f>
        <v>0.21308785000000005</v>
      </c>
      <c r="S26" s="16">
        <f>SCHOOL!B26/100</f>
        <v>0.10976581872532507</v>
      </c>
      <c r="T26" s="16">
        <f>SCHOOL!C26/100</f>
        <v>0.11004598333333333</v>
      </c>
      <c r="U26" s="16">
        <f>SCHOOL!D26/100</f>
        <v>0.10775536000000001</v>
      </c>
      <c r="V26" s="16">
        <f>SCHOOL!E26/100</f>
        <v>0.11484377370558513</v>
      </c>
      <c r="W26" s="16">
        <f>NEWS!C26</f>
        <v>0.34871649166666674</v>
      </c>
      <c r="X26" s="7">
        <f>NEWS!D26</f>
        <v>0.35805043000000003</v>
      </c>
      <c r="Y26" s="7">
        <f>NEWS!E26</f>
        <v>0.35649065</v>
      </c>
      <c r="Z26" s="16">
        <f>NEWS!F26</f>
        <v>0.34715707500000004</v>
      </c>
      <c r="AA26" s="17">
        <v>999</v>
      </c>
      <c r="AB26" s="7">
        <f>WVS!F26</f>
        <v>0.665314401622718</v>
      </c>
      <c r="AC26" s="7">
        <f>WVS!E26</f>
        <v>0.5596479791395033</v>
      </c>
      <c r="AD26" s="7">
        <v>1.1727974667577172</v>
      </c>
      <c r="AE26" s="7">
        <v>0.2774168479254468</v>
      </c>
      <c r="AF26" s="7">
        <v>0.6693865385360311</v>
      </c>
      <c r="AG26" s="7">
        <f>SCHOOL!DK26</f>
        <v>9.05</v>
      </c>
      <c r="AH26" s="7">
        <f>SCHOOL!DL26</f>
        <v>8.8</v>
      </c>
      <c r="AI26" s="7">
        <f>SCHOOL!DM26</f>
        <v>9.66</v>
      </c>
      <c r="AJ26" s="16">
        <f>Postal!B26</f>
        <v>0.31330825</v>
      </c>
      <c r="AK26" s="18">
        <v>0</v>
      </c>
      <c r="AL26" s="18">
        <v>0</v>
      </c>
      <c r="AM26" s="18">
        <v>0</v>
      </c>
      <c r="AN26" s="16">
        <f>PWT!AU26</f>
        <v>10988.075</v>
      </c>
      <c r="AO26" s="16">
        <f>PWT!BO26</f>
        <v>18297.34</v>
      </c>
      <c r="AP26" s="16">
        <f>PWT!BT26</f>
        <v>20204.184</v>
      </c>
      <c r="AQ26" s="16">
        <f>PWT!CI26</f>
        <v>26608.281</v>
      </c>
      <c r="AR26" s="7">
        <f>NEWS!AX26</f>
        <v>42430</v>
      </c>
      <c r="AS26" s="7">
        <f>PWT!F26/100</f>
        <v>0.24312992</v>
      </c>
      <c r="AT26" s="7">
        <f>Cook!C26</f>
        <v>0.00023</v>
      </c>
      <c r="AU26" s="7">
        <f>Cook!D26</f>
        <v>69</v>
      </c>
      <c r="AV26" s="7">
        <f>Cook!E26</f>
        <v>1</v>
      </c>
      <c r="AW26" s="7">
        <f>prices!B26</f>
        <v>48.415894</v>
      </c>
      <c r="AX26" s="7">
        <f>prices!AR26</f>
        <v>35.013871</v>
      </c>
    </row>
    <row r="27" spans="1:50" ht="12.75">
      <c r="A27" s="15" t="s">
        <v>26</v>
      </c>
      <c r="B27" s="15" t="s">
        <v>124</v>
      </c>
      <c r="C27" s="15">
        <v>26</v>
      </c>
      <c r="D27" s="7">
        <v>1</v>
      </c>
      <c r="E27" s="7">
        <v>1</v>
      </c>
      <c r="F27" s="7">
        <v>0</v>
      </c>
      <c r="G27" s="7">
        <f>PWT!AU27/PWT!CJ27*100</f>
        <v>3367.68230795844</v>
      </c>
      <c r="H27" s="16">
        <f>PWT!BO27/PWT!DD27*100</f>
        <v>5339.473603286795</v>
      </c>
      <c r="I27" s="16">
        <f>PWT!BT27/PWT!DI27*100</f>
        <v>5412.733632086359</v>
      </c>
      <c r="J27" s="7">
        <f>PWT!CI27/PWT!DX27*100</f>
        <v>8472.930983294928</v>
      </c>
      <c r="K27" s="7">
        <f>((PWT!FM27/PWT!DY27)^(1/40)-1)*100</f>
        <v>2.9531753149038</v>
      </c>
      <c r="L27" s="16">
        <f>((PWT!EX27/PWT!DY27)^(1/25)-1)*100</f>
        <v>3.318717146971739</v>
      </c>
      <c r="M27" s="16">
        <f>((PWT!ES27/PWT!DY27)^(1/20)-1)*100</f>
        <v>3.2979627820447055</v>
      </c>
      <c r="N27" s="16">
        <f>((PWT!FM27/PWT!ES27)^(1/20)-1)*100</f>
        <v>2.609538677791834</v>
      </c>
      <c r="O27" s="16">
        <f>AVERAGE(PWT!F27:PWT!AT27)/100</f>
        <v>0.12380087402439026</v>
      </c>
      <c r="P27" s="16">
        <f>AVERAGE(PWT!F27:PWT!AE27)/100</f>
        <v>0.11710726134615385</v>
      </c>
      <c r="Q27" s="16">
        <f>AVERAGE(PWT!F27:PWT!Z27)/100</f>
        <v>0.11701532738095237</v>
      </c>
      <c r="R27" s="16">
        <f>AVERAGE(PWT!Z27:PWT!AT27)/100</f>
        <v>0.13258866047619045</v>
      </c>
      <c r="S27" s="16">
        <f>SCHOOL!B27/100</f>
        <v>0.06612254245885343</v>
      </c>
      <c r="T27" s="16">
        <f>SCHOOL!C27/100</f>
        <v>0.05734983333333333</v>
      </c>
      <c r="U27" s="16">
        <f>SCHOOL!D27/100</f>
        <v>0.05038242</v>
      </c>
      <c r="V27" s="16">
        <f>SCHOOL!E27/100</f>
        <v>0.09207640991770688</v>
      </c>
      <c r="W27" s="16">
        <f>NEWS!C27</f>
        <v>0.03279080566666667</v>
      </c>
      <c r="X27" s="7">
        <f>NEWS!D27</f>
        <v>0.0324681165</v>
      </c>
      <c r="Y27" s="7">
        <f>NEWS!E27</f>
        <v>0.032112434</v>
      </c>
      <c r="Z27" s="16">
        <f>NEWS!F27</f>
        <v>0.034759477750000004</v>
      </c>
      <c r="AA27" s="17">
        <v>0.81</v>
      </c>
      <c r="AB27" s="7">
        <f>WVS!F27</f>
        <v>0.26448362720403024</v>
      </c>
      <c r="AC27" s="7">
        <f>WVS!E27</f>
        <v>0.26448362720403024</v>
      </c>
      <c r="AD27" s="7">
        <v>999</v>
      </c>
      <c r="AE27" s="7">
        <v>999</v>
      </c>
      <c r="AF27" s="7">
        <v>999</v>
      </c>
      <c r="AG27" s="7">
        <f>SCHOOL!DK27</f>
        <v>2.7</v>
      </c>
      <c r="AH27" s="7">
        <f>SCHOOL!DL27</f>
        <v>3.4</v>
      </c>
      <c r="AI27" s="7">
        <f>SCHOOL!DM27</f>
        <v>4.93</v>
      </c>
      <c r="AJ27" s="16">
        <f>Postal!B27</f>
        <v>0.001092</v>
      </c>
      <c r="AK27" s="18">
        <v>0</v>
      </c>
      <c r="AL27" s="18">
        <v>1</v>
      </c>
      <c r="AM27" s="18">
        <v>0</v>
      </c>
      <c r="AN27" s="16">
        <f>PWT!AU27</f>
        <v>1694.6316</v>
      </c>
      <c r="AO27" s="16">
        <f>PWT!BO27</f>
        <v>2916.8963</v>
      </c>
      <c r="AP27" s="16">
        <f>PWT!BT27</f>
        <v>3090.4351</v>
      </c>
      <c r="AQ27" s="16">
        <f>PWT!CI27</f>
        <v>5270.157</v>
      </c>
      <c r="AR27" s="7">
        <f>NEWS!AX27</f>
        <v>48380</v>
      </c>
      <c r="AS27" s="7">
        <f>PWT!F27/100</f>
        <v>0.060339232</v>
      </c>
      <c r="AT27" s="7">
        <f>Cook!C27</f>
        <v>0</v>
      </c>
      <c r="AU27" s="7">
        <f>Cook!D27</f>
        <v>0</v>
      </c>
      <c r="AV27" s="7">
        <f>Cook!E27</f>
        <v>0</v>
      </c>
      <c r="AW27" s="7">
        <f>prices!B27</f>
        <v>90.403412</v>
      </c>
      <c r="AX27" s="7">
        <f>prices!AR27</f>
        <v>56.569866</v>
      </c>
    </row>
    <row r="28" spans="1:50" ht="12.75">
      <c r="A28" s="15" t="s">
        <v>27</v>
      </c>
      <c r="B28" s="15" t="s">
        <v>126</v>
      </c>
      <c r="C28" s="15">
        <v>27</v>
      </c>
      <c r="D28" s="7">
        <v>1</v>
      </c>
      <c r="E28" s="7">
        <v>1</v>
      </c>
      <c r="F28" s="7">
        <v>0</v>
      </c>
      <c r="G28" s="7">
        <f>PWT!AU28/PWT!CJ28*100</f>
        <v>3863.6329196740826</v>
      </c>
      <c r="H28" s="16">
        <f>PWT!BO28/PWT!DD28*100</f>
        <v>7975.4123245616665</v>
      </c>
      <c r="I28" s="16">
        <f>PWT!BT28/PWT!DI28*100</f>
        <v>7166.256244159415</v>
      </c>
      <c r="J28" s="7">
        <f>PWT!CI28/PWT!DX28*100</f>
        <v>5640.861193285309</v>
      </c>
      <c r="K28" s="7">
        <f>((PWT!FM28/PWT!DY28)^(1/40)-1)*100</f>
        <v>3.0892564765444552</v>
      </c>
      <c r="L28" s="16">
        <f>((PWT!EX28/PWT!DY28)^(1/25)-1)*100</f>
        <v>3.1428774328657205</v>
      </c>
      <c r="M28" s="16">
        <f>((PWT!ES28/PWT!DY28)^(1/20)-1)*100</f>
        <v>3.0935730953657314</v>
      </c>
      <c r="N28" s="16">
        <f>((PWT!FM28/PWT!ES28)^(1/20)-1)*100</f>
        <v>3.0849400384638237</v>
      </c>
      <c r="O28" s="16">
        <f>AVERAGE(PWT!F28:PWT!AT28)/100</f>
        <v>0.20049018668292679</v>
      </c>
      <c r="P28" s="16">
        <f>AVERAGE(PWT!F28:PWT!AE28)/100</f>
        <v>0.22868402230769228</v>
      </c>
      <c r="Q28" s="16">
        <f>AVERAGE(PWT!F28:PWT!Z28)/100</f>
        <v>0.23844604571428574</v>
      </c>
      <c r="R28" s="16">
        <f>AVERAGE(PWT!Z28:PWT!AT28)/100</f>
        <v>0.16496789066666664</v>
      </c>
      <c r="S28" s="16">
        <f>SCHOOL!B28/100</f>
        <v>0.07818061059727888</v>
      </c>
      <c r="T28" s="16">
        <f>SCHOOL!C28/100</f>
        <v>0.06764813333333335</v>
      </c>
      <c r="U28" s="16">
        <f>SCHOOL!D28/100</f>
        <v>0.05939950000000001</v>
      </c>
      <c r="V28" s="16">
        <f>SCHOOL!E28/100</f>
        <v>0.102867059075102</v>
      </c>
      <c r="W28" s="16">
        <f>NEWS!C28</f>
        <v>0.06630006150000001</v>
      </c>
      <c r="X28" s="7">
        <f>NEWS!D28</f>
        <v>0.062025364</v>
      </c>
      <c r="Y28" s="7">
        <f>NEWS!E28</f>
        <v>0.05339323433333333</v>
      </c>
      <c r="Z28" s="16">
        <f>NEWS!F28</f>
        <v>0.07692809099999999</v>
      </c>
      <c r="AA28" s="17">
        <v>0.54</v>
      </c>
      <c r="AB28" s="7">
        <f>WVS!F28</f>
        <v>999</v>
      </c>
      <c r="AC28" s="7">
        <f>WVS!E28</f>
        <v>999</v>
      </c>
      <c r="AD28" s="7">
        <v>999</v>
      </c>
      <c r="AE28" s="7">
        <v>999</v>
      </c>
      <c r="AF28" s="7">
        <v>999</v>
      </c>
      <c r="AG28" s="7">
        <f>SCHOOL!DK28</f>
        <v>3.23</v>
      </c>
      <c r="AH28" s="7">
        <f>SCHOOL!DL28</f>
        <v>999</v>
      </c>
      <c r="AI28" s="7">
        <f>SCHOOL!DM28</f>
        <v>6.41</v>
      </c>
      <c r="AJ28" s="16">
        <f>Postal!B28</f>
        <v>0.0013170000000000002</v>
      </c>
      <c r="AK28" s="18">
        <v>0</v>
      </c>
      <c r="AL28" s="18">
        <v>1</v>
      </c>
      <c r="AM28" s="18">
        <v>0</v>
      </c>
      <c r="AN28" s="16">
        <f>PWT!AU28</f>
        <v>2003.6366</v>
      </c>
      <c r="AO28" s="16">
        <f>PWT!BO28</f>
        <v>4241.5599</v>
      </c>
      <c r="AP28" s="16">
        <f>PWT!BT28</f>
        <v>3929.9587</v>
      </c>
      <c r="AQ28" s="16">
        <f>PWT!CI28</f>
        <v>3467.6621</v>
      </c>
      <c r="AR28" s="7">
        <f>NEWS!AX28</f>
        <v>276840</v>
      </c>
      <c r="AS28" s="7">
        <f>PWT!F28/100</f>
        <v>0.24950486000000002</v>
      </c>
      <c r="AT28" s="7">
        <f>Cook!C28</f>
        <v>0</v>
      </c>
      <c r="AU28" s="7">
        <f>Cook!D28</f>
        <v>0</v>
      </c>
      <c r="AV28" s="7">
        <f>Cook!E28</f>
        <v>0</v>
      </c>
      <c r="AW28" s="7">
        <f>prices!B28</f>
        <v>24.066511</v>
      </c>
      <c r="AX28" s="7">
        <f>prices!AR28</f>
        <v>34.274036</v>
      </c>
    </row>
    <row r="29" spans="1:50" ht="12.75">
      <c r="A29" s="15" t="s">
        <v>99</v>
      </c>
      <c r="B29" s="15" t="s">
        <v>127</v>
      </c>
      <c r="C29" s="15">
        <v>28</v>
      </c>
      <c r="D29" s="7">
        <v>1</v>
      </c>
      <c r="E29" s="7">
        <v>0</v>
      </c>
      <c r="F29" s="7">
        <v>0</v>
      </c>
      <c r="G29" s="7">
        <f>PWT!AU29/PWT!CJ29*100</f>
        <v>2723.362893531576</v>
      </c>
      <c r="H29" s="16">
        <f>PWT!BO29/PWT!DD29*100</f>
        <v>4292.50457621827</v>
      </c>
      <c r="I29" s="16">
        <f>PWT!BT29/PWT!DI29*100</f>
        <v>4890.218629588041</v>
      </c>
      <c r="J29" s="7">
        <f>PWT!CI29/PWT!DX29*100</f>
        <v>6914.84323304573</v>
      </c>
      <c r="K29" s="7">
        <f>((PWT!FM29/PWT!DY29)^(1/40)-1)*100</f>
        <v>2.5632959824426926</v>
      </c>
      <c r="L29" s="16">
        <f>((PWT!EX29/PWT!DY29)^(1/25)-1)*100</f>
        <v>2.5395609055951063</v>
      </c>
      <c r="M29" s="16">
        <f>((PWT!ES29/PWT!DY29)^(1/20)-1)*100</f>
        <v>2.507605116391809</v>
      </c>
      <c r="N29" s="16">
        <f>((PWT!FM29/PWT!ES29)^(1/20)-1)*100</f>
        <v>2.6190171045175736</v>
      </c>
      <c r="O29" s="16">
        <f>AVERAGE(PWT!F29:PWT!AT29)/100</f>
        <v>0.06994561268292682</v>
      </c>
      <c r="P29" s="16">
        <f>AVERAGE(PWT!F29:PWT!AE29)/100</f>
        <v>0.0759555088076923</v>
      </c>
      <c r="Q29" s="16">
        <f>AVERAGE(PWT!F29:PWT!Z29)/100</f>
        <v>0.06716739995238095</v>
      </c>
      <c r="R29" s="16">
        <f>AVERAGE(PWT!Z29:PWT!AT29)/100</f>
        <v>0.0742195186190476</v>
      </c>
      <c r="S29" s="16">
        <f>SCHOOL!B29/100</f>
        <v>0.09970337696812892</v>
      </c>
      <c r="T29" s="16">
        <f>SCHOOL!C29/100</f>
        <v>0.07456626666666667</v>
      </c>
      <c r="U29" s="16">
        <f>SCHOOL!D29/100</f>
        <v>0.06591884</v>
      </c>
      <c r="V29" s="16">
        <f>SCHOOL!E29/100</f>
        <v>0.13353463854263206</v>
      </c>
      <c r="W29" s="16">
        <f>NEWS!C29</f>
        <v>0.038685986333333325</v>
      </c>
      <c r="X29" s="7">
        <f>NEWS!D29</f>
        <v>0.03639096475</v>
      </c>
      <c r="Y29" s="7">
        <f>NEWS!E29</f>
        <v>0.03144288933333333</v>
      </c>
      <c r="Z29" s="16">
        <f>NEWS!F29</f>
        <v>0.04485048175</v>
      </c>
      <c r="AA29" s="17">
        <v>0.73</v>
      </c>
      <c r="AB29" s="7">
        <f>WVS!F29</f>
        <v>0.3790893760539629</v>
      </c>
      <c r="AC29" s="7">
        <f>WVS!E29</f>
        <v>0.3790893760539629</v>
      </c>
      <c r="AD29" s="7">
        <v>999</v>
      </c>
      <c r="AE29" s="7">
        <v>999</v>
      </c>
      <c r="AF29" s="7">
        <v>999</v>
      </c>
      <c r="AG29" s="7">
        <f>SCHOOL!DK29</f>
        <v>999</v>
      </c>
      <c r="AH29" s="7">
        <f>SCHOOL!DL29</f>
        <v>1.55</v>
      </c>
      <c r="AI29" s="7">
        <f>SCHOOL!DM29</f>
        <v>5.51</v>
      </c>
      <c r="AJ29" s="16">
        <f>Postal!B29</f>
        <v>0.00496685</v>
      </c>
      <c r="AK29" s="18">
        <v>0</v>
      </c>
      <c r="AL29" s="18">
        <v>0</v>
      </c>
      <c r="AM29" s="18">
        <v>0</v>
      </c>
      <c r="AN29" s="16">
        <f>PWT!AU29</f>
        <v>1477.6835</v>
      </c>
      <c r="AO29" s="16">
        <f>PWT!BO29</f>
        <v>2423.9249</v>
      </c>
      <c r="AP29" s="16">
        <f>PWT!BT29</f>
        <v>2768.2375</v>
      </c>
      <c r="AQ29" s="16">
        <f>PWT!CI29</f>
        <v>4183.9687</v>
      </c>
      <c r="AR29" s="7">
        <f>NEWS!AX29</f>
        <v>995450</v>
      </c>
      <c r="AS29" s="7">
        <f>PWT!F29/100</f>
        <v>0.042944594</v>
      </c>
      <c r="AT29" s="7">
        <f>Cook!C29</f>
        <v>999</v>
      </c>
      <c r="AU29" s="7">
        <f>Cook!D29</f>
        <v>999</v>
      </c>
      <c r="AV29" s="7">
        <f>Cook!E29</f>
        <v>999</v>
      </c>
      <c r="AW29" s="7">
        <f>prices!B29</f>
        <v>119.88643</v>
      </c>
      <c r="AX29" s="7">
        <f>prices!AR29</f>
        <v>33.152899</v>
      </c>
    </row>
    <row r="30" spans="1:50" ht="12.75">
      <c r="A30" s="15" t="s">
        <v>29</v>
      </c>
      <c r="B30" s="15" t="s">
        <v>182</v>
      </c>
      <c r="C30" s="15">
        <v>29</v>
      </c>
      <c r="D30" s="7">
        <v>1</v>
      </c>
      <c r="E30" s="7">
        <v>1</v>
      </c>
      <c r="F30" s="7">
        <v>0</v>
      </c>
      <c r="G30" s="7">
        <f>PWT!AU30/PWT!CJ30*100</f>
        <v>6454.781490788649</v>
      </c>
      <c r="H30" s="16">
        <f>PWT!BO30/PWT!DD30*100</f>
        <v>8022.079579500698</v>
      </c>
      <c r="I30" s="16">
        <f>PWT!BT30/PWT!DI30*100</f>
        <v>6864.301042658975</v>
      </c>
      <c r="J30" s="7">
        <f>PWT!CI30/PWT!DX30*100</f>
        <v>7460.492474618066</v>
      </c>
      <c r="K30" s="7">
        <f>((PWT!FM30/PWT!DY30)^(1/40)-1)*100</f>
        <v>2.627991320683587</v>
      </c>
      <c r="L30" s="16">
        <f>((PWT!EX30/PWT!DY30)^(1/25)-1)*100</f>
        <v>2.604489975841484</v>
      </c>
      <c r="M30" s="16">
        <f>((PWT!ES30/PWT!DY30)^(1/20)-1)*100</f>
        <v>2.9782963296689946</v>
      </c>
      <c r="N30" s="16">
        <f>((PWT!FM30/PWT!ES30)^(1/20)-1)*100</f>
        <v>2.278877956964176</v>
      </c>
      <c r="O30" s="16">
        <f>AVERAGE(PWT!F30:PWT!AT30)/100</f>
        <v>0.07007594104878048</v>
      </c>
      <c r="P30" s="16">
        <f>AVERAGE(PWT!F30:PWT!AE30)/100</f>
        <v>0.06512701015384616</v>
      </c>
      <c r="Q30" s="16">
        <f>AVERAGE(PWT!F30:PWT!Z30)/100</f>
        <v>0.068467861</v>
      </c>
      <c r="R30" s="16">
        <f>AVERAGE(PWT!Z30:PWT!AT30)/100</f>
        <v>0.07099486657142857</v>
      </c>
      <c r="S30" s="16">
        <f>SCHOOL!B30/100</f>
        <v>0.052262138561172684</v>
      </c>
      <c r="T30" s="16">
        <f>SCHOOL!C30/100</f>
        <v>0.04098836666666667</v>
      </c>
      <c r="U30" s="16">
        <f>SCHOOL!D30/100</f>
        <v>0.039039260000000006</v>
      </c>
      <c r="V30" s="16">
        <f>SCHOOL!E30/100</f>
        <v>0.06527242941011083</v>
      </c>
      <c r="W30" s="16">
        <f>NEWS!C30</f>
        <v>0.05408479449999999</v>
      </c>
      <c r="X30" s="7">
        <f>NEWS!D30</f>
        <v>0.055577286999999996</v>
      </c>
      <c r="Y30" s="7">
        <f>NEWS!E30</f>
        <v>0.05712191666666666</v>
      </c>
      <c r="Z30" s="16">
        <f>NEWS!F30</f>
        <v>0.054149252</v>
      </c>
      <c r="AA30" s="17">
        <v>0.71</v>
      </c>
      <c r="AB30" s="7">
        <f>WVS!F30</f>
        <v>0.14628099173553719</v>
      </c>
      <c r="AC30" s="7">
        <f>WVS!E30</f>
        <v>0.14628099173553719</v>
      </c>
      <c r="AD30" s="7">
        <v>999</v>
      </c>
      <c r="AE30" s="7">
        <v>999</v>
      </c>
      <c r="AF30" s="7">
        <v>999</v>
      </c>
      <c r="AG30" s="7">
        <f>SCHOOL!DK30</f>
        <v>1.99</v>
      </c>
      <c r="AH30" s="7">
        <f>SCHOOL!DL30</f>
        <v>2.74</v>
      </c>
      <c r="AI30" s="7">
        <f>SCHOOL!DM30</f>
        <v>5.15</v>
      </c>
      <c r="AJ30" s="16">
        <f>Postal!B30</f>
        <v>0.0022579523809523813</v>
      </c>
      <c r="AK30" s="18">
        <v>0</v>
      </c>
      <c r="AL30" s="18">
        <v>1</v>
      </c>
      <c r="AM30" s="18">
        <v>0</v>
      </c>
      <c r="AN30" s="16">
        <f>PWT!AU30</f>
        <v>3309.716</v>
      </c>
      <c r="AO30" s="16">
        <f>PWT!BO30</f>
        <v>4158.7141</v>
      </c>
      <c r="AP30" s="16">
        <f>PWT!BT30</f>
        <v>3617.672</v>
      </c>
      <c r="AQ30" s="16">
        <f>PWT!CI30</f>
        <v>4435.1653</v>
      </c>
      <c r="AR30" s="7">
        <f>NEWS!AX30</f>
        <v>20720</v>
      </c>
      <c r="AS30" s="7">
        <f>PWT!F30/100</f>
        <v>0.070880364</v>
      </c>
      <c r="AT30" s="7">
        <f>Cook!C30</f>
        <v>0</v>
      </c>
      <c r="AU30" s="7">
        <f>Cook!D30</f>
        <v>0</v>
      </c>
      <c r="AV30" s="7">
        <f>Cook!E30</f>
        <v>0</v>
      </c>
      <c r="AW30" s="7">
        <f>prices!B30</f>
        <v>58.529915</v>
      </c>
      <c r="AX30" s="7">
        <f>prices!AR30</f>
        <v>40.647913</v>
      </c>
    </row>
    <row r="31" spans="1:50" ht="12.75">
      <c r="A31" s="15" t="s">
        <v>30</v>
      </c>
      <c r="B31" s="15" t="s">
        <v>129</v>
      </c>
      <c r="C31" s="15">
        <v>30</v>
      </c>
      <c r="D31" s="7">
        <v>1</v>
      </c>
      <c r="E31" s="7">
        <v>1</v>
      </c>
      <c r="F31" s="7">
        <v>0</v>
      </c>
      <c r="G31" s="7">
        <f>PWT!AU31/PWT!CJ31*100</f>
        <v>991.2850314748416</v>
      </c>
      <c r="H31" s="16">
        <f>PWT!BO31/PWT!DD31*100</f>
        <v>1215.0504135436452</v>
      </c>
      <c r="I31" s="16">
        <f>PWT!BT31/PWT!DI31*100</f>
        <v>956.9832732619672</v>
      </c>
      <c r="J31" s="7">
        <f>PWT!CI31/PWT!DX31*100</f>
        <v>1244.1416363568728</v>
      </c>
      <c r="K31" s="7">
        <f>((PWT!FM31/PWT!DY31)^(1/40)-1)*100</f>
        <v>2.524082104480452</v>
      </c>
      <c r="L31" s="16">
        <f>((PWT!EX31/PWT!DY31)^(1/25)-1)*100</f>
        <v>2.599016513861474</v>
      </c>
      <c r="M31" s="16">
        <f>((PWT!ES31/PWT!DY31)^(1/20)-1)*100</f>
        <v>2.5217324333056013</v>
      </c>
      <c r="N31" s="16">
        <f>((PWT!FM31/PWT!ES31)^(1/20)-1)*100</f>
        <v>2.5264318295068477</v>
      </c>
      <c r="O31" s="16">
        <f>AVERAGE(PWT!F31:PWT!AT31)/100</f>
        <v>0.04388198056097561</v>
      </c>
      <c r="P31" s="16">
        <f>AVERAGE(PWT!F31:PWT!AE31)/100</f>
        <v>0.04381673273076923</v>
      </c>
      <c r="Q31" s="16">
        <f>AVERAGE(PWT!F31:PWT!Z31)/100</f>
        <v>0.045635695190476194</v>
      </c>
      <c r="R31" s="16">
        <f>AVERAGE(PWT!Z31:PWT!AT31)/100</f>
        <v>0.04165454957142858</v>
      </c>
      <c r="S31" s="16">
        <f>SCHOOL!B31/100</f>
        <v>0.016848401019575163</v>
      </c>
      <c r="T31" s="16">
        <f>SCHOOL!C31/100</f>
        <v>0.010637816666666668</v>
      </c>
      <c r="U31" s="16">
        <f>SCHOOL!D31/100</f>
        <v>0.008078640000000002</v>
      </c>
      <c r="V31" s="16">
        <f>SCHOOL!E31/100</f>
        <v>0.0257559818352353</v>
      </c>
      <c r="W31" s="16">
        <f>NEWS!C31</f>
        <v>0.0013841950416666666</v>
      </c>
      <c r="X31" s="7">
        <f>NEWS!D31</f>
        <v>0.0011809568875</v>
      </c>
      <c r="Y31" s="7">
        <f>NEWS!E31</f>
        <v>0.0012593458333333334</v>
      </c>
      <c r="Z31" s="16">
        <f>NEWS!F31</f>
        <v>0.0013969156125</v>
      </c>
      <c r="AA31" s="17">
        <v>-0.99</v>
      </c>
      <c r="AB31" s="7">
        <f>WVS!F31</f>
        <v>999</v>
      </c>
      <c r="AC31" s="7">
        <f>WVS!E31</f>
        <v>999</v>
      </c>
      <c r="AD31" s="7">
        <v>999</v>
      </c>
      <c r="AE31" s="7">
        <v>999</v>
      </c>
      <c r="AF31" s="7">
        <v>999</v>
      </c>
      <c r="AG31" s="7">
        <f>SCHOOL!DK31</f>
        <v>999</v>
      </c>
      <c r="AH31" s="7">
        <f>SCHOOL!DL31</f>
        <v>999</v>
      </c>
      <c r="AI31" s="7">
        <f>SCHOOL!DM31</f>
        <v>999</v>
      </c>
      <c r="AJ31" s="16">
        <f>Postal!B31</f>
        <v>0.0004618571428571428</v>
      </c>
      <c r="AK31" s="18">
        <v>1</v>
      </c>
      <c r="AL31" s="18">
        <v>0</v>
      </c>
      <c r="AM31" s="18">
        <v>0</v>
      </c>
      <c r="AN31" s="16">
        <f>PWT!AU31</f>
        <v>526.74659</v>
      </c>
      <c r="AO31" s="16">
        <f>PWT!BO31</f>
        <v>641.44758</v>
      </c>
      <c r="AP31" s="16">
        <f>PWT!BT31</f>
        <v>507.31824</v>
      </c>
      <c r="AQ31" s="16">
        <f>PWT!CI31</f>
        <v>634.59002</v>
      </c>
      <c r="AR31" s="7">
        <f>NEWS!AX31</f>
        <v>1000000</v>
      </c>
      <c r="AS31" s="7">
        <f>PWT!F31/100</f>
        <v>0.046315071000000006</v>
      </c>
      <c r="AT31" s="7">
        <f>Cook!C31</f>
        <v>999</v>
      </c>
      <c r="AU31" s="7">
        <f>Cook!D31</f>
        <v>999</v>
      </c>
      <c r="AV31" s="7">
        <f>Cook!E31</f>
        <v>999</v>
      </c>
      <c r="AW31" s="7">
        <f>prices!B31</f>
        <v>116.91004</v>
      </c>
      <c r="AX31" s="7">
        <f>prices!AR31</f>
        <v>69.597471</v>
      </c>
    </row>
    <row r="32" spans="1:50" ht="12.75">
      <c r="A32" s="15" t="s">
        <v>31</v>
      </c>
      <c r="B32" s="15" t="s">
        <v>130</v>
      </c>
      <c r="C32" s="15">
        <v>31</v>
      </c>
      <c r="D32" s="7">
        <v>1</v>
      </c>
      <c r="E32" s="7">
        <v>1</v>
      </c>
      <c r="F32" s="7">
        <v>1</v>
      </c>
      <c r="G32" s="7">
        <f>PWT!AU32/PWT!CJ32*100</f>
        <v>12006.332212662559</v>
      </c>
      <c r="H32" s="16">
        <f>PWT!BO32/PWT!DD32*100</f>
        <v>22963.116104239438</v>
      </c>
      <c r="I32" s="16">
        <f>PWT!BT32/PWT!DI32*100</f>
        <v>25529.479776681288</v>
      </c>
      <c r="J32" s="7">
        <f>PWT!CI32/PWT!DX32*100</f>
        <v>35492.52255436977</v>
      </c>
      <c r="K32" s="7">
        <f>((PWT!FM32/PWT!DY32)^(1/40)-1)*100</f>
        <v>0.5681352461916811</v>
      </c>
      <c r="L32" s="16">
        <f>((PWT!EX32/PWT!DY32)^(1/25)-1)*100</f>
        <v>0.7582885299980191</v>
      </c>
      <c r="M32" s="16">
        <f>((PWT!ES32/PWT!DY32)^(1/20)-1)*100</f>
        <v>0.7925944616890668</v>
      </c>
      <c r="N32" s="16">
        <f>((PWT!FM32/PWT!ES32)^(1/20)-1)*100</f>
        <v>0.34417588824524614</v>
      </c>
      <c r="O32" s="16">
        <f>AVERAGE(PWT!F32:PWT!AT32)/100</f>
        <v>0.2651030290243902</v>
      </c>
      <c r="P32" s="16">
        <f>AVERAGE(PWT!F32:PWT!AE32)/100</f>
        <v>0.2821772438461538</v>
      </c>
      <c r="Q32" s="16">
        <f>AVERAGE(PWT!F32:PWT!Z32)/100</f>
        <v>0.28830248476190473</v>
      </c>
      <c r="R32" s="16">
        <f>AVERAGE(PWT!Z32:PWT!AT32)/100</f>
        <v>0.24281425857142858</v>
      </c>
      <c r="S32" s="16">
        <f>SCHOOL!B32/100</f>
        <v>0.115327270416618</v>
      </c>
      <c r="T32" s="16">
        <f>SCHOOL!C32/100</f>
        <v>0.11700923333333334</v>
      </c>
      <c r="U32" s="16">
        <f>SCHOOL!D32/100</f>
        <v>0.11817984</v>
      </c>
      <c r="V32" s="16">
        <f>SCHOOL!E32/100</f>
        <v>0.1129446467499124</v>
      </c>
      <c r="W32" s="16">
        <f>NEWS!C32</f>
        <v>0.4914982933333333</v>
      </c>
      <c r="X32" s="7">
        <f>NEWS!D32</f>
        <v>0.48196051999999995</v>
      </c>
      <c r="Y32" s="7">
        <f>NEWS!E32</f>
        <v>0.46166747333333324</v>
      </c>
      <c r="Z32" s="16">
        <f>NEWS!F32</f>
        <v>0.51725207</v>
      </c>
      <c r="AA32" s="17">
        <v>999</v>
      </c>
      <c r="AB32" s="7">
        <f>WVS!F32</f>
        <v>0.5800342366551188</v>
      </c>
      <c r="AC32" s="7">
        <f>WVS!E32</f>
        <v>0.5717192268565615</v>
      </c>
      <c r="AD32" s="7">
        <v>1.0303027310387038</v>
      </c>
      <c r="AE32" s="7">
        <v>0.39095129008653046</v>
      </c>
      <c r="AF32" s="7">
        <v>0.460469228739347</v>
      </c>
      <c r="AG32" s="7">
        <f>SCHOOL!DK32</f>
        <v>5.4</v>
      </c>
      <c r="AH32" s="7">
        <f>SCHOOL!DL32</f>
        <v>6.11</v>
      </c>
      <c r="AI32" s="7">
        <f>SCHOOL!DM32</f>
        <v>9.99</v>
      </c>
      <c r="AJ32" s="16">
        <f>Postal!B32</f>
        <v>0.21656681818181814</v>
      </c>
      <c r="AK32" s="18">
        <v>0</v>
      </c>
      <c r="AL32" s="18">
        <v>0</v>
      </c>
      <c r="AM32" s="18">
        <v>0</v>
      </c>
      <c r="AN32" s="16">
        <f>PWT!AU32</f>
        <v>7491.0824</v>
      </c>
      <c r="AO32" s="16">
        <f>PWT!BO32</f>
        <v>15549.39</v>
      </c>
      <c r="AP32" s="16">
        <f>PWT!BT32</f>
        <v>17387.06</v>
      </c>
      <c r="AQ32" s="16">
        <f>PWT!CI32</f>
        <v>23792.068</v>
      </c>
      <c r="AR32" s="7">
        <f>NEWS!AX32</f>
        <v>304590</v>
      </c>
      <c r="AS32" s="7">
        <f>PWT!F32/100</f>
        <v>0.29358366</v>
      </c>
      <c r="AT32" s="7">
        <f>Cook!C32</f>
        <v>0.00085</v>
      </c>
      <c r="AU32" s="7">
        <f>Cook!D32</f>
        <v>0</v>
      </c>
      <c r="AV32" s="7">
        <f>Cook!E32</f>
        <v>11</v>
      </c>
      <c r="AW32" s="7">
        <f>prices!B32</f>
        <v>59.289213</v>
      </c>
      <c r="AX32" s="7">
        <f>prices!AR32</f>
        <v>75.235956</v>
      </c>
    </row>
    <row r="33" spans="1:50" ht="12.75">
      <c r="A33" s="15" t="s">
        <v>32</v>
      </c>
      <c r="B33" s="15" t="s">
        <v>131</v>
      </c>
      <c r="C33" s="15">
        <v>32</v>
      </c>
      <c r="D33" s="7">
        <v>1</v>
      </c>
      <c r="E33" s="7">
        <v>1</v>
      </c>
      <c r="F33" s="7">
        <v>1</v>
      </c>
      <c r="G33" s="7">
        <f>PWT!AU33/PWT!CJ33*100</f>
        <v>12622.017090423362</v>
      </c>
      <c r="H33" s="16">
        <f>PWT!BO33/PWT!DD33*100</f>
        <v>25437.71967837722</v>
      </c>
      <c r="I33" s="16">
        <f>PWT!BT33/PWT!DI33*100</f>
        <v>26183.704505174075</v>
      </c>
      <c r="J33" s="7">
        <f>PWT!CI33/PWT!DX33*100</f>
        <v>34351.089558033964</v>
      </c>
      <c r="K33" s="7">
        <f>((PWT!FM33/PWT!DY33)^(1/40)-1)*100</f>
        <v>0.7595971079468633</v>
      </c>
      <c r="L33" s="16">
        <f>((PWT!EX33/PWT!DY33)^(1/25)-1)*100</f>
        <v>1.0010028072035437</v>
      </c>
      <c r="M33" s="16">
        <f>((PWT!ES33/PWT!DY33)^(1/20)-1)*100</f>
        <v>0.9698842299192156</v>
      </c>
      <c r="N33" s="16">
        <f>((PWT!FM33/PWT!ES33)^(1/20)-1)*100</f>
        <v>0.5497479450155218</v>
      </c>
      <c r="O33" s="16">
        <f>AVERAGE(PWT!F33:PWT!AT33)/100</f>
        <v>0.24673237707317078</v>
      </c>
      <c r="P33" s="16">
        <f>AVERAGE(PWT!F33:PWT!AE33)/100</f>
        <v>0.25116674692307694</v>
      </c>
      <c r="Q33" s="16">
        <f>AVERAGE(PWT!F33:PWT!Z33)/100</f>
        <v>0.25558339904761906</v>
      </c>
      <c r="R33" s="16">
        <f>AVERAGE(PWT!Z33:PWT!AT33)/100</f>
        <v>0.23813877428571428</v>
      </c>
      <c r="S33" s="16">
        <f>SCHOOL!B33/100</f>
        <v>0.09597270882226665</v>
      </c>
      <c r="T33" s="16">
        <f>SCHOOL!C33/100</f>
        <v>0.08926383333333332</v>
      </c>
      <c r="U33" s="16">
        <f>SCHOOL!D33/100</f>
        <v>0.08596324</v>
      </c>
      <c r="V33" s="16">
        <f>SCHOOL!E33/100</f>
        <v>0.10796529588007994</v>
      </c>
      <c r="W33" s="16">
        <f>NEWS!C33</f>
        <v>0.20838670666666664</v>
      </c>
      <c r="X33" s="7">
        <f>NEWS!D33</f>
        <v>0.20789116249999998</v>
      </c>
      <c r="Y33" s="7">
        <f>NEWS!E33</f>
        <v>0.21272081333333331</v>
      </c>
      <c r="Z33" s="16">
        <f>NEWS!F33</f>
        <v>0.200979315</v>
      </c>
      <c r="AA33" s="17">
        <v>999</v>
      </c>
      <c r="AB33" s="7">
        <f>WVS!F33</f>
        <v>0.22235217612866465</v>
      </c>
      <c r="AC33" s="7">
        <f>WVS!E33</f>
        <v>0.24755741127349146</v>
      </c>
      <c r="AD33" s="7">
        <v>0.4088666421528706</v>
      </c>
      <c r="AE33" s="7">
        <v>0.15974717510580436</v>
      </c>
      <c r="AF33" s="7">
        <v>0.1321869338635919</v>
      </c>
      <c r="AG33" s="7">
        <f>SCHOOL!DK33</f>
        <v>5.4</v>
      </c>
      <c r="AH33" s="7">
        <f>SCHOOL!DL33</f>
        <v>5.68</v>
      </c>
      <c r="AI33" s="7">
        <f>SCHOOL!DM33</f>
        <v>7.86</v>
      </c>
      <c r="AJ33" s="16">
        <f>Postal!B33</f>
        <v>0.35300357142857147</v>
      </c>
      <c r="AK33" s="18">
        <v>0</v>
      </c>
      <c r="AL33" s="18">
        <v>0</v>
      </c>
      <c r="AM33" s="18">
        <v>0</v>
      </c>
      <c r="AN33" s="16">
        <f>PWT!AU33</f>
        <v>7824.5235</v>
      </c>
      <c r="AO33" s="16">
        <f>PWT!BO33</f>
        <v>16217.392</v>
      </c>
      <c r="AP33" s="16">
        <f>PWT!BT33</f>
        <v>17241.042</v>
      </c>
      <c r="AQ33" s="16">
        <f>PWT!CI33</f>
        <v>22357.693</v>
      </c>
      <c r="AR33" s="7">
        <f>NEWS!AX33</f>
        <v>550100</v>
      </c>
      <c r="AS33" s="7">
        <f>PWT!F33/100</f>
        <v>0.22734155</v>
      </c>
      <c r="AT33" s="7">
        <f>Cook!C33</f>
        <v>0.0041</v>
      </c>
      <c r="AU33" s="7">
        <f>Cook!D33</f>
        <v>51</v>
      </c>
      <c r="AV33" s="7">
        <f>Cook!E33</f>
        <v>11</v>
      </c>
      <c r="AW33" s="7">
        <f>prices!B33</f>
        <v>65.408574</v>
      </c>
      <c r="AX33" s="7">
        <f>prices!AR33</f>
        <v>63.291057</v>
      </c>
    </row>
    <row r="34" spans="1:50" ht="12.75">
      <c r="A34" s="15" t="s">
        <v>33</v>
      </c>
      <c r="B34" s="15" t="s">
        <v>133</v>
      </c>
      <c r="C34" s="15">
        <v>33</v>
      </c>
      <c r="D34" s="7">
        <v>1</v>
      </c>
      <c r="E34" s="7">
        <v>0</v>
      </c>
      <c r="F34" s="7">
        <v>0</v>
      </c>
      <c r="G34" s="7">
        <f>PWT!AU34/PWT!CJ34*100</f>
        <v>1664.4566161570353</v>
      </c>
      <c r="H34" s="16">
        <f>PWT!BO34/PWT!DD34*100</f>
        <v>2342.8260988785073</v>
      </c>
      <c r="I34" s="16">
        <f>PWT!BT34/PWT!DI34*100</f>
        <v>2215.6939140571935</v>
      </c>
      <c r="J34" s="7">
        <f>PWT!CI34/PWT!DX34*100</f>
        <v>2637.664724830585</v>
      </c>
      <c r="K34" s="7">
        <f>((PWT!FM34/PWT!DY34)^(1/40)-1)*100</f>
        <v>2.611543287464002</v>
      </c>
      <c r="L34" s="16">
        <f>((PWT!EX34/PWT!DY34)^(1/25)-1)*100</f>
        <v>2.4308425275969103</v>
      </c>
      <c r="M34" s="16">
        <f>((PWT!ES34/PWT!DY34)^(1/20)-1)*100</f>
        <v>2.2667637190006085</v>
      </c>
      <c r="N34" s="16">
        <f>((PWT!FM34/PWT!ES34)^(1/20)-1)*100</f>
        <v>2.957485237003188</v>
      </c>
      <c r="O34" s="16">
        <f>AVERAGE(PWT!F34:PWT!AT34)/100</f>
        <v>0.10050360804878043</v>
      </c>
      <c r="P34" s="16">
        <f>AVERAGE(PWT!F34:PWT!AE34)/100</f>
        <v>0.12282601715384611</v>
      </c>
      <c r="Q34" s="16">
        <f>AVERAGE(PWT!F34:PWT!Z34)/100</f>
        <v>0.13851185733333332</v>
      </c>
      <c r="R34" s="16">
        <f>AVERAGE(PWT!Z34:PWT!AT34)/100</f>
        <v>0.06110953057142858</v>
      </c>
      <c r="S34" s="16">
        <f>SCHOOL!B34/100</f>
        <v>0.05840640394333772</v>
      </c>
      <c r="T34" s="16">
        <f>SCHOOL!C34/100</f>
        <v>0.05006544999999999</v>
      </c>
      <c r="U34" s="16">
        <f>SCHOOL!D34/100</f>
        <v>0.04394985999999999</v>
      </c>
      <c r="V34" s="16">
        <f>SCHOOL!E34/100</f>
        <v>0.07785904709800791</v>
      </c>
      <c r="W34" s="16">
        <f>NEWS!C34</f>
        <v>0.033967656</v>
      </c>
      <c r="X34" s="7">
        <f>NEWS!D34</f>
        <v>0.043167991749999995</v>
      </c>
      <c r="Y34" s="7">
        <f>NEWS!E34</f>
        <v>0.04408664066666666</v>
      </c>
      <c r="Z34" s="16">
        <f>NEWS!F34</f>
        <v>0.029525237250000003</v>
      </c>
      <c r="AA34" s="17">
        <v>-0.01</v>
      </c>
      <c r="AB34" s="7">
        <f>WVS!F34</f>
        <v>0.22535211267605634</v>
      </c>
      <c r="AC34" s="7">
        <f>WVS!E34</f>
        <v>0.22535211267605634</v>
      </c>
      <c r="AD34" s="7">
        <v>999</v>
      </c>
      <c r="AE34" s="7">
        <v>999</v>
      </c>
      <c r="AF34" s="7">
        <v>999</v>
      </c>
      <c r="AG34" s="7">
        <f>SCHOOL!DK34</f>
        <v>0.97</v>
      </c>
      <c r="AH34" s="7">
        <f>SCHOOL!DL34</f>
        <v>3.25</v>
      </c>
      <c r="AI34" s="7">
        <f>SCHOOL!DM34</f>
        <v>3.89</v>
      </c>
      <c r="AJ34" s="16">
        <f>Postal!B34</f>
        <v>0.004640058823529411</v>
      </c>
      <c r="AK34" s="18">
        <v>1</v>
      </c>
      <c r="AL34" s="18">
        <v>0</v>
      </c>
      <c r="AM34" s="18">
        <v>0</v>
      </c>
      <c r="AN34" s="16">
        <f>PWT!AU34</f>
        <v>866.24959</v>
      </c>
      <c r="AO34" s="16">
        <f>PWT!BO34</f>
        <v>1204.0424</v>
      </c>
      <c r="AP34" s="16">
        <f>PWT!BT34</f>
        <v>1128.3265</v>
      </c>
      <c r="AQ34" s="16">
        <f>PWT!CI34</f>
        <v>1350.8024</v>
      </c>
      <c r="AR34" s="7">
        <f>NEWS!AX34</f>
        <v>227540</v>
      </c>
      <c r="AS34" s="7">
        <f>PWT!F34/100</f>
        <v>0.27977892</v>
      </c>
      <c r="AT34" s="7">
        <f>Cook!C34</f>
        <v>999</v>
      </c>
      <c r="AU34" s="7">
        <f>Cook!D34</f>
        <v>999</v>
      </c>
      <c r="AV34" s="7">
        <f>Cook!E34</f>
        <v>999</v>
      </c>
      <c r="AW34" s="7">
        <f>prices!B34</f>
        <v>67.269846</v>
      </c>
      <c r="AX34" s="7">
        <f>prices!AR34</f>
        <v>38.131064</v>
      </c>
    </row>
    <row r="35" spans="1:50" ht="12.75">
      <c r="A35" s="15" t="s">
        <v>34</v>
      </c>
      <c r="B35" s="15" t="s">
        <v>135</v>
      </c>
      <c r="C35" s="15">
        <v>34</v>
      </c>
      <c r="D35" s="7">
        <v>1</v>
      </c>
      <c r="E35" s="7">
        <v>1</v>
      </c>
      <c r="F35" s="7">
        <v>1</v>
      </c>
      <c r="G35" s="7">
        <f>PWT!AU35/PWT!CJ35*100</f>
        <v>6384.594105629914</v>
      </c>
      <c r="H35" s="16">
        <f>PWT!BO35/PWT!DD35*100</f>
        <v>18509.793346104816</v>
      </c>
      <c r="I35" s="16">
        <f>PWT!BT35/PWT!DI35*100</f>
        <v>17574.487527147892</v>
      </c>
      <c r="J35" s="7">
        <f>PWT!CI35/PWT!DX35*100</f>
        <v>21769.534591620828</v>
      </c>
      <c r="K35" s="7">
        <f>((PWT!FM35/PWT!DY35)^(1/40)-1)*100</f>
        <v>0.6668847669333955</v>
      </c>
      <c r="L35" s="16">
        <f>((PWT!EX35/PWT!DY35)^(1/25)-1)*100</f>
        <v>0.7175925702948449</v>
      </c>
      <c r="M35" s="16">
        <f>((PWT!ES35/PWT!DY35)^(1/20)-1)*100</f>
        <v>0.6419854683530124</v>
      </c>
      <c r="N35" s="16">
        <f>((PWT!FM35/PWT!ES35)^(1/20)-1)*100</f>
        <v>0.6917902257168818</v>
      </c>
      <c r="O35" s="16">
        <f>AVERAGE(PWT!F35:PWT!AT35)/100</f>
        <v>0.25848646951219517</v>
      </c>
      <c r="P35" s="16">
        <f>AVERAGE(PWT!F35:PWT!AE35)/100</f>
        <v>0.28786973307692315</v>
      </c>
      <c r="Q35" s="16">
        <f>AVERAGE(PWT!F35:PWT!Z35)/100</f>
        <v>0.3058880028571429</v>
      </c>
      <c r="R35" s="16">
        <f>AVERAGE(PWT!Z35:PWT!AT35)/100</f>
        <v>0.21055346523809526</v>
      </c>
      <c r="S35" s="16">
        <f>SCHOOL!B35/100</f>
        <v>0.08778806731629</v>
      </c>
      <c r="T35" s="16">
        <f>SCHOOL!C35/100</f>
        <v>0.07960506666666667</v>
      </c>
      <c r="U35" s="16">
        <f>SCHOOL!D35/100</f>
        <v>0.07394122</v>
      </c>
      <c r="V35" s="16">
        <f>SCHOOL!E35/100</f>
        <v>0.103145021169322</v>
      </c>
      <c r="W35" s="16">
        <f>NEWS!C35</f>
        <v>0.11668164233333335</v>
      </c>
      <c r="X35" s="7">
        <f>NEWS!D35</f>
        <v>0.106019386</v>
      </c>
      <c r="Y35" s="7">
        <f>NEWS!E35</f>
        <v>0.10075787800000001</v>
      </c>
      <c r="Z35" s="16">
        <f>NEWS!F35</f>
        <v>0.129527685</v>
      </c>
      <c r="AA35" s="17">
        <v>1.47</v>
      </c>
      <c r="AB35" s="7">
        <f>WVS!F35</f>
        <v>0.23732251521298176</v>
      </c>
      <c r="AC35" s="7">
        <f>WVS!E35</f>
        <v>0.23732251521298176</v>
      </c>
      <c r="AD35" s="7">
        <v>999</v>
      </c>
      <c r="AE35" s="7">
        <v>999</v>
      </c>
      <c r="AF35" s="7">
        <v>999</v>
      </c>
      <c r="AG35" s="7">
        <f>SCHOOL!DK35</f>
        <v>4.83</v>
      </c>
      <c r="AH35" s="7">
        <f>SCHOOL!DL35</f>
        <v>5.39</v>
      </c>
      <c r="AI35" s="7">
        <f>SCHOOL!DM35</f>
        <v>8.67</v>
      </c>
      <c r="AJ35" s="16">
        <f>Postal!B35</f>
        <v>0.04116985714285715</v>
      </c>
      <c r="AK35" s="18">
        <v>0</v>
      </c>
      <c r="AL35" s="18">
        <v>0</v>
      </c>
      <c r="AM35" s="18">
        <v>0</v>
      </c>
      <c r="AN35" s="16">
        <f>PWT!AU35</f>
        <v>4166.4343</v>
      </c>
      <c r="AO35" s="16">
        <f>PWT!BO35</f>
        <v>11854.77</v>
      </c>
      <c r="AP35" s="16">
        <f>PWT!BT35</f>
        <v>11495.073</v>
      </c>
      <c r="AQ35" s="16">
        <f>PWT!CI35</f>
        <v>14614.037</v>
      </c>
      <c r="AR35" s="7">
        <f>NEWS!AX35</f>
        <v>128900</v>
      </c>
      <c r="AS35" s="7">
        <f>PWT!F35/100</f>
        <v>0.24594925</v>
      </c>
      <c r="AT35" s="7">
        <f>Cook!C35</f>
        <v>0.02053</v>
      </c>
      <c r="AU35" s="7">
        <f>Cook!D35</f>
        <v>43</v>
      </c>
      <c r="AV35" s="7">
        <f>Cook!E35</f>
        <v>7</v>
      </c>
      <c r="AW35" s="7">
        <f>prices!B35</f>
        <v>33.803651</v>
      </c>
      <c r="AX35" s="7">
        <f>prices!AR35</f>
        <v>53.635999</v>
      </c>
    </row>
    <row r="36" spans="1:50" ht="12.75">
      <c r="A36" s="15" t="s">
        <v>35</v>
      </c>
      <c r="B36" s="15" t="s">
        <v>136</v>
      </c>
      <c r="C36" s="15">
        <v>35</v>
      </c>
      <c r="D36" s="7">
        <v>1</v>
      </c>
      <c r="E36" s="7">
        <v>1</v>
      </c>
      <c r="F36" s="7">
        <v>0</v>
      </c>
      <c r="G36" s="7">
        <f>PWT!AU36/PWT!CJ36*100</f>
        <v>4567.135667768506</v>
      </c>
      <c r="H36" s="16">
        <f>PWT!BO36/PWT!DD36*100</f>
        <v>7933.160504641571</v>
      </c>
      <c r="I36" s="16">
        <f>PWT!BT36/PWT!DI36*100</f>
        <v>7055.675650957404</v>
      </c>
      <c r="J36" s="7">
        <f>PWT!CI36/PWT!DX36*100</f>
        <v>7405.1767670039935</v>
      </c>
      <c r="K36" s="7">
        <f>((PWT!FM36/PWT!DY36)^(1/40)-1)*100</f>
        <v>2.7489905715858187</v>
      </c>
      <c r="L36" s="16">
        <f>((PWT!EX36/PWT!DY36)^(1/25)-1)*100</f>
        <v>2.6623779313537765</v>
      </c>
      <c r="M36" s="16">
        <f>((PWT!ES36/PWT!DY36)^(1/20)-1)*100</f>
        <v>2.7333659417710043</v>
      </c>
      <c r="N36" s="16">
        <f>((PWT!FM36/PWT!ES36)^(1/20)-1)*100</f>
        <v>2.7646175777372273</v>
      </c>
      <c r="O36" s="16">
        <f>AVERAGE(PWT!F36:PWT!AT36)/100</f>
        <v>0.08078000460975611</v>
      </c>
      <c r="P36" s="16">
        <f>AVERAGE(PWT!F36:PWT!AE36)/100</f>
        <v>0.08435139323076925</v>
      </c>
      <c r="Q36" s="16">
        <f>AVERAGE(PWT!F36:PWT!Z36)/100</f>
        <v>0.08799507638095239</v>
      </c>
      <c r="R36" s="16">
        <f>AVERAGE(PWT!Z36:PWT!AT36)/100</f>
        <v>0.07350498371428572</v>
      </c>
      <c r="S36" s="16">
        <f>SCHOOL!B36/100</f>
        <v>0.03529483048054437</v>
      </c>
      <c r="T36" s="16">
        <f>SCHOOL!C36/100</f>
        <v>0.0244784</v>
      </c>
      <c r="U36" s="16">
        <f>SCHOOL!D36/100</f>
        <v>0.02222312</v>
      </c>
      <c r="V36" s="16">
        <f>SCHOOL!E36/100</f>
        <v>0.052573285961088734</v>
      </c>
      <c r="W36" s="16">
        <f>NEWS!C36</f>
        <v>0.031155013999999998</v>
      </c>
      <c r="X36" s="7">
        <f>NEWS!D36</f>
        <v>0.03528889425</v>
      </c>
      <c r="Y36" s="7">
        <f>NEWS!E36</f>
        <v>0.03628249566666667</v>
      </c>
      <c r="Z36" s="16">
        <f>NEWS!F36</f>
        <v>0.026852027749999997</v>
      </c>
      <c r="AA36" s="17">
        <v>0.35</v>
      </c>
      <c r="AB36" s="7">
        <f>WVS!F36</f>
        <v>999</v>
      </c>
      <c r="AC36" s="7">
        <f>WVS!E36</f>
        <v>999</v>
      </c>
      <c r="AD36" s="7">
        <v>999</v>
      </c>
      <c r="AE36" s="7">
        <v>999</v>
      </c>
      <c r="AF36" s="7">
        <v>999</v>
      </c>
      <c r="AG36" s="7">
        <f>SCHOOL!DK36</f>
        <v>1.5</v>
      </c>
      <c r="AH36" s="7">
        <f>SCHOOL!DL36</f>
        <v>999</v>
      </c>
      <c r="AI36" s="7">
        <f>SCHOOL!DM36</f>
        <v>3.49</v>
      </c>
      <c r="AJ36" s="16">
        <f>Postal!B36</f>
        <v>0.006647230769230768</v>
      </c>
      <c r="AK36" s="18">
        <v>0</v>
      </c>
      <c r="AL36" s="18">
        <v>1</v>
      </c>
      <c r="AM36" s="18">
        <v>0</v>
      </c>
      <c r="AN36" s="16">
        <f>PWT!AU36</f>
        <v>2344.064</v>
      </c>
      <c r="AO36" s="16">
        <f>PWT!BO36</f>
        <v>4057.3441</v>
      </c>
      <c r="AP36" s="16">
        <f>PWT!BT36</f>
        <v>3577.194</v>
      </c>
      <c r="AQ36" s="16">
        <f>PWT!CI36</f>
        <v>3914.2011</v>
      </c>
      <c r="AR36" s="7">
        <f>NEWS!AX36</f>
        <v>108430</v>
      </c>
      <c r="AS36" s="7">
        <f>PWT!F36/100</f>
        <v>0.074957393</v>
      </c>
      <c r="AT36" s="7">
        <f>Cook!C36</f>
        <v>0</v>
      </c>
      <c r="AU36" s="7">
        <f>Cook!D36</f>
        <v>0</v>
      </c>
      <c r="AV36" s="7">
        <f>Cook!E36</f>
        <v>0</v>
      </c>
      <c r="AW36" s="7">
        <f>prices!B36</f>
        <v>54.934925</v>
      </c>
      <c r="AX36" s="7">
        <f>prices!AR36</f>
        <v>57.066894</v>
      </c>
    </row>
    <row r="37" spans="1:50" ht="12.75">
      <c r="A37" s="15" t="s">
        <v>36</v>
      </c>
      <c r="B37" s="15" t="s">
        <v>134</v>
      </c>
      <c r="C37" s="15">
        <v>36</v>
      </c>
      <c r="D37" s="7">
        <v>1</v>
      </c>
      <c r="E37" s="7">
        <v>0</v>
      </c>
      <c r="F37" s="7">
        <v>0</v>
      </c>
      <c r="G37" s="7">
        <f>PWT!AU37/PWT!CJ37*100</f>
        <v>734.1370136272532</v>
      </c>
      <c r="H37" s="16">
        <f>PWT!BO37/PWT!DD37*100</f>
        <v>809.84658126622</v>
      </c>
      <c r="I37" s="16">
        <f>PWT!BT37/PWT!DI37*100</f>
        <v>991.6746916189659</v>
      </c>
      <c r="J37" s="7">
        <f>PWT!CI37/PWT!DX37*100</f>
        <v>1302.8518490679294</v>
      </c>
      <c r="K37" s="7">
        <f>((PWT!FM37/PWT!DY37)^(1/40)-1)*100</f>
        <v>1.6896391983092451</v>
      </c>
      <c r="L37" s="16">
        <f>((PWT!EX37/PWT!DY37)^(1/25)-1)*100</f>
        <v>1.4272447806378041</v>
      </c>
      <c r="M37" s="16">
        <f>((PWT!ES37/PWT!DY37)^(1/20)-1)*100</f>
        <v>1.3276003715847473</v>
      </c>
      <c r="N37" s="16">
        <f>((PWT!FM37/PWT!ES37)^(1/20)-1)*100</f>
        <v>2.0529715730066123</v>
      </c>
      <c r="O37" s="16">
        <f>AVERAGE(PWT!F37:PWT!AT37)/100</f>
        <v>0.20531081090243902</v>
      </c>
      <c r="P37" s="16">
        <f>AVERAGE(PWT!F37:PWT!AE37)/100</f>
        <v>0.20532631192307693</v>
      </c>
      <c r="Q37" s="16">
        <f>AVERAGE(PWT!F37:PWT!Z37)/100</f>
        <v>0.2215104761904762</v>
      </c>
      <c r="R37" s="16">
        <f>AVERAGE(PWT!Z37:PWT!AT37)/100</f>
        <v>0.18743706795238096</v>
      </c>
      <c r="S37" s="16">
        <f>SCHOOL!B37/100</f>
        <v>0.015405493917907954</v>
      </c>
      <c r="T37" s="16">
        <f>SCHOOL!C37/100</f>
        <v>0.009462469741643281</v>
      </c>
      <c r="U37" s="16">
        <f>SCHOOL!D37/100</f>
        <v>0.008032433946474446</v>
      </c>
      <c r="V37" s="16">
        <f>SCHOOL!E37/100</f>
        <v>0.021770998775879572</v>
      </c>
      <c r="W37" s="16">
        <f>NEWS!C37</f>
        <v>0.007482965566666667</v>
      </c>
      <c r="X37" s="7">
        <f>NEWS!D37</f>
        <v>0.00824735905</v>
      </c>
      <c r="Y37" s="7">
        <f>NEWS!E37</f>
        <v>0.008629614833333334</v>
      </c>
      <c r="Z37" s="16">
        <f>NEWS!F37</f>
        <v>0.00671816125</v>
      </c>
      <c r="AA37" s="17">
        <v>999</v>
      </c>
      <c r="AB37" s="7">
        <f>WVS!F37</f>
        <v>999</v>
      </c>
      <c r="AC37" s="7">
        <f>WVS!E37</f>
        <v>999</v>
      </c>
      <c r="AD37" s="7">
        <v>999</v>
      </c>
      <c r="AE37" s="7">
        <v>999</v>
      </c>
      <c r="AF37" s="7">
        <v>999</v>
      </c>
      <c r="AG37" s="7">
        <f>SCHOOL!DK37</f>
        <v>999</v>
      </c>
      <c r="AH37" s="7">
        <f>SCHOOL!DL37</f>
        <v>999</v>
      </c>
      <c r="AI37" s="7">
        <f>SCHOOL!DM37</f>
        <v>0.84</v>
      </c>
      <c r="AJ37" s="16">
        <f>Postal!B37</f>
        <v>3.9E-05</v>
      </c>
      <c r="AK37" s="18">
        <v>1</v>
      </c>
      <c r="AL37" s="18">
        <v>0</v>
      </c>
      <c r="AM37" s="18">
        <v>0</v>
      </c>
      <c r="AN37" s="16">
        <f>PWT!AU37</f>
        <v>426.8324</v>
      </c>
      <c r="AO37" s="16">
        <f>PWT!BO37</f>
        <v>447.47505</v>
      </c>
      <c r="AP37" s="16">
        <f>PWT!BT37</f>
        <v>541.64368</v>
      </c>
      <c r="AQ37" s="16">
        <f>PWT!CI37</f>
        <v>687.82754</v>
      </c>
      <c r="AR37" s="7">
        <f>NEWS!AX37</f>
        <v>28120</v>
      </c>
      <c r="AS37" s="7">
        <f>PWT!F37/100</f>
        <v>0.23780213</v>
      </c>
      <c r="AT37" s="7">
        <f>Cook!C37</f>
        <v>999</v>
      </c>
      <c r="AU37" s="7">
        <f>Cook!D37</f>
        <v>999</v>
      </c>
      <c r="AV37" s="7">
        <f>Cook!E37</f>
        <v>999</v>
      </c>
      <c r="AW37" s="7">
        <f>prices!B37</f>
        <v>94.013438</v>
      </c>
      <c r="AX37" s="7">
        <f>prices!AR37</f>
        <v>43.497036</v>
      </c>
    </row>
    <row r="38" spans="1:50" ht="12.75">
      <c r="A38" s="15" t="s">
        <v>37</v>
      </c>
      <c r="B38" s="15" t="s">
        <v>137</v>
      </c>
      <c r="C38" s="15">
        <v>37</v>
      </c>
      <c r="D38" s="7">
        <v>1</v>
      </c>
      <c r="E38" s="7">
        <v>1</v>
      </c>
      <c r="F38" s="7">
        <v>0</v>
      </c>
      <c r="G38" s="7">
        <f>PWT!AU38/PWT!CJ38*100</f>
        <v>3937.1213533522146</v>
      </c>
      <c r="H38" s="16">
        <f>PWT!BO38/PWT!DD38*100</f>
        <v>5125.987285428939</v>
      </c>
      <c r="I38" s="16">
        <f>PWT!BT38/PWT!DI38*100</f>
        <v>3928.016851606998</v>
      </c>
      <c r="J38" s="7">
        <f>PWT!CH38/PWT!DW38*100</f>
        <v>5651.47860327411</v>
      </c>
      <c r="K38" s="7">
        <f>((PWT!FM38/PWT!DY38)^(1/40)-1)*100</f>
        <v>1.4606485519734314</v>
      </c>
      <c r="L38" s="16">
        <f>((PWT!EX38/PWT!DY38)^(1/25)-1)*100</f>
        <v>1.7955517545474642</v>
      </c>
      <c r="M38" s="16">
        <f>((PWT!ES38/PWT!DY38)^(1/20)-1)*100</f>
        <v>2.14112265391857</v>
      </c>
      <c r="N38" s="16">
        <f>((PWT!FM38/PWT!ES38)^(1/20)-1)*100</f>
        <v>0.7847078347354985</v>
      </c>
      <c r="O38" s="16">
        <f>AVERAGE(PWT!F38:PWT!AT38)/100</f>
        <v>0.197069347475</v>
      </c>
      <c r="P38" s="16">
        <f>AVERAGE(PWT!F38:PWT!AE38)/100</f>
        <v>0.23548809900000006</v>
      </c>
      <c r="Q38" s="16">
        <f>AVERAGE(PWT!F38:PWT!Z38)/100</f>
        <v>0.26296256</v>
      </c>
      <c r="R38" s="16">
        <f>AVERAGE(PWT!Z38:PWT!AT38)/100</f>
        <v>0.12787061395</v>
      </c>
      <c r="S38" s="16">
        <f>SCHOOL!B38/100</f>
        <v>0.13393825811808602</v>
      </c>
      <c r="T38" s="16">
        <f>SCHOOL!C38/100</f>
        <v>0.1321500828132682</v>
      </c>
      <c r="U38" s="16">
        <f>SCHOOL!D38/100</f>
        <v>0.1276486333072529</v>
      </c>
      <c r="V38" s="16">
        <f>SCHOOL!E38/100</f>
        <v>0.1527728718725724</v>
      </c>
      <c r="W38" s="16">
        <f>NEWS!C38</f>
        <v>0.07133271416666666</v>
      </c>
      <c r="X38" s="7">
        <f>NEWS!D38</f>
        <v>0.077460726</v>
      </c>
      <c r="Y38" s="7">
        <f>NEWS!E38</f>
        <v>0.06879821133333333</v>
      </c>
      <c r="Z38" s="16">
        <f>NEWS!F38</f>
        <v>0.07445428975</v>
      </c>
      <c r="AA38" s="17">
        <v>999</v>
      </c>
      <c r="AB38" s="7">
        <f>WVS!F38</f>
        <v>999</v>
      </c>
      <c r="AC38" s="7">
        <f>WVS!E38</f>
        <v>999</v>
      </c>
      <c r="AD38" s="7">
        <v>999</v>
      </c>
      <c r="AE38" s="7">
        <v>999</v>
      </c>
      <c r="AF38" s="7">
        <v>999</v>
      </c>
      <c r="AG38" s="7">
        <f>SCHOOL!DK38</f>
        <v>4.48</v>
      </c>
      <c r="AH38" s="7">
        <f>SCHOOL!DL38</f>
        <v>999</v>
      </c>
      <c r="AI38" s="7">
        <f>SCHOOL!DM38</f>
        <v>6.25</v>
      </c>
      <c r="AJ38" s="16">
        <f>Postal!B38</f>
        <v>0.018076250000000002</v>
      </c>
      <c r="AK38" s="18">
        <v>0</v>
      </c>
      <c r="AL38" s="18">
        <v>1</v>
      </c>
      <c r="AM38" s="18">
        <v>0</v>
      </c>
      <c r="AN38" s="16">
        <f>PWT!AU38</f>
        <v>1898.2668</v>
      </c>
      <c r="AO38" s="16">
        <f>PWT!BO38</f>
        <v>2822.9041</v>
      </c>
      <c r="AP38" s="16">
        <f>PWT!BT38</f>
        <v>2230.0404</v>
      </c>
      <c r="AQ38" s="16">
        <f>PWT!CH38</f>
        <v>3613.1429</v>
      </c>
      <c r="AR38" s="7">
        <f>NEWS!AX38</f>
        <v>196850</v>
      </c>
      <c r="AS38" s="7">
        <f>PWT!F38/100</f>
        <v>0.41327717999999997</v>
      </c>
      <c r="AT38" s="7">
        <f>Cook!C38</f>
        <v>999</v>
      </c>
      <c r="AU38" s="7">
        <f>Cook!D38</f>
        <v>999</v>
      </c>
      <c r="AV38" s="7">
        <f>Cook!E38</f>
        <v>999</v>
      </c>
      <c r="AW38" s="7">
        <f>prices!B38</f>
        <v>40.596842</v>
      </c>
      <c r="AX38" s="7">
        <f>prices!AR38</f>
        <v>55.059646</v>
      </c>
    </row>
    <row r="39" spans="1:50" ht="12.75">
      <c r="A39" s="15" t="s">
        <v>38</v>
      </c>
      <c r="B39" s="15" t="s">
        <v>140</v>
      </c>
      <c r="C39" s="15">
        <v>38</v>
      </c>
      <c r="D39" s="7">
        <v>1</v>
      </c>
      <c r="E39" s="7">
        <v>1</v>
      </c>
      <c r="F39" s="7">
        <v>0</v>
      </c>
      <c r="G39" s="7">
        <f>PWT!BB39/PWT!CQ39*100</f>
        <v>1748.98825872964</v>
      </c>
      <c r="H39" s="16">
        <f>PWT!BO39/PWT!DD39*100</f>
        <v>2063.67040323159</v>
      </c>
      <c r="I39" s="16">
        <f>PWT!BT39/PWT!DI39*100</f>
        <v>1832.4111776950463</v>
      </c>
      <c r="J39" s="7">
        <f>PWT!CG39/PWT!DV39*100</f>
        <v>4300.031509782685</v>
      </c>
      <c r="K39" s="7">
        <f>((PWT!FM39/PWT!DY39)^(1/40)-1)*100</f>
        <v>1.8701059929874253</v>
      </c>
      <c r="L39" s="16">
        <f>((PWT!EX39/PWT!DY39)^(1/25)-1)*100</f>
        <v>1.5396838963387394</v>
      </c>
      <c r="M39" s="16">
        <f>((PWT!ES39/PWT!DY39)^(1/20)-1)*100</f>
        <v>1.565872615903774</v>
      </c>
      <c r="N39" s="16">
        <f>((PWT!FM39/PWT!ES39)^(1/20)-1)*100</f>
        <v>2.1752506796020032</v>
      </c>
      <c r="O39" s="16">
        <f>AVERAGE(PWT!F39:PWT!AT39)/100</f>
        <v>0.044186881842105265</v>
      </c>
      <c r="P39" s="16">
        <f>AVERAGE(PWT!F39:PWT!AE39)/100</f>
        <v>0.04282394428</v>
      </c>
      <c r="Q39" s="16">
        <f>AVERAGE(PWT!F39:PWT!Z39)/100</f>
        <v>0.03538652255000001</v>
      </c>
      <c r="R39" s="16">
        <f>AVERAGE(PWT!Z39:PWT!AT39)/100</f>
        <v>0.05459336515789473</v>
      </c>
      <c r="S39" s="16">
        <f>SCHOOL!B39/100</f>
        <v>0.025698209515255244</v>
      </c>
      <c r="T39" s="16">
        <f>SCHOOL!C39/100</f>
        <v>0.016837416666666664</v>
      </c>
      <c r="U39" s="16">
        <f>SCHOOL!D39/100</f>
        <v>0.013738299999999998</v>
      </c>
      <c r="V39" s="16">
        <f>SCHOOL!E39/100</f>
        <v>0.04097821903051049</v>
      </c>
      <c r="W39" s="16">
        <f>NEWS!C39</f>
        <v>0.010346026983333333</v>
      </c>
      <c r="X39" s="7">
        <f>NEWS!D39</f>
        <v>0.0129091211</v>
      </c>
      <c r="Y39" s="7">
        <f>NEWS!E39</f>
        <v>0.014368505566666669</v>
      </c>
      <c r="Z39" s="16">
        <f>NEWS!F39</f>
        <v>0.006423961475</v>
      </c>
      <c r="AA39" s="17">
        <v>999</v>
      </c>
      <c r="AB39" s="7">
        <f>WVS!F39</f>
        <v>999</v>
      </c>
      <c r="AC39" s="7">
        <f>WVS!E39</f>
        <v>999</v>
      </c>
      <c r="AD39" s="7">
        <v>999</v>
      </c>
      <c r="AE39" s="7">
        <v>999</v>
      </c>
      <c r="AF39" s="7">
        <v>999</v>
      </c>
      <c r="AG39" s="7">
        <f>SCHOOL!DK39</f>
        <v>0.78</v>
      </c>
      <c r="AH39" s="7">
        <f>SCHOOL!DL39</f>
        <v>999</v>
      </c>
      <c r="AI39" s="7">
        <f>SCHOOL!DM39</f>
        <v>2.77</v>
      </c>
      <c r="AJ39" s="16">
        <f>Postal!B39</f>
        <v>0.000192</v>
      </c>
      <c r="AK39" s="18">
        <v>0</v>
      </c>
      <c r="AL39" s="18">
        <v>1</v>
      </c>
      <c r="AM39" s="18">
        <v>0</v>
      </c>
      <c r="AN39" s="16">
        <f>PWT!BB39</f>
        <v>952.16227</v>
      </c>
      <c r="AO39" s="16">
        <f>PWT!BO39</f>
        <v>1111.2879</v>
      </c>
      <c r="AP39" s="16">
        <f>PWT!BT39</f>
        <v>967.77366</v>
      </c>
      <c r="AQ39" s="16">
        <f>PWT!CG39</f>
        <v>2349.0825</v>
      </c>
      <c r="AR39" s="7">
        <f>NEWS!AX39</f>
        <v>27560</v>
      </c>
      <c r="AS39" s="7">
        <f>PWT!F39/100</f>
        <v>0.019715759</v>
      </c>
      <c r="AT39" s="7">
        <f>Cook!C39</f>
        <v>999</v>
      </c>
      <c r="AU39" s="7">
        <f>Cook!D39</f>
        <v>999</v>
      </c>
      <c r="AV39" s="7">
        <f>Cook!E39</f>
        <v>999</v>
      </c>
      <c r="AW39" s="7">
        <f>prices!B39</f>
        <v>107.52999</v>
      </c>
      <c r="AX39" s="7">
        <f>prices!AR39</f>
        <v>57.541289</v>
      </c>
    </row>
    <row r="40" spans="1:50" ht="12.75">
      <c r="A40" s="15" t="s">
        <v>39</v>
      </c>
      <c r="B40" s="15" t="s">
        <v>139</v>
      </c>
      <c r="C40" s="15">
        <v>39</v>
      </c>
      <c r="D40" s="7">
        <v>1</v>
      </c>
      <c r="E40" s="7">
        <v>1</v>
      </c>
      <c r="F40" s="7">
        <v>0</v>
      </c>
      <c r="G40" s="7">
        <f>PWT!AU40/PWT!CJ40*100</f>
        <v>3322.4989703242945</v>
      </c>
      <c r="H40" s="16">
        <f>PWT!BO40/PWT!DD40*100</f>
        <v>4549.82370430638</v>
      </c>
      <c r="I40" s="16">
        <f>PWT!BT40/PWT!DI40*100</f>
        <v>4443.536427576065</v>
      </c>
      <c r="J40" s="7">
        <f>PWT!CI40/PWT!DX40*100</f>
        <v>3738.0987117647023</v>
      </c>
      <c r="K40" s="7">
        <f>((PWT!FM40/PWT!DY40)^(1/40)-1)*100</f>
        <v>3.276076325150634</v>
      </c>
      <c r="L40" s="16">
        <f>((PWT!EX40/PWT!DY40)^(1/25)-1)*100</f>
        <v>3.20477696339716</v>
      </c>
      <c r="M40" s="16">
        <f>((PWT!ES40/PWT!DY40)^(1/20)-1)*100</f>
        <v>3.1071337300495605</v>
      </c>
      <c r="N40" s="16">
        <f>((PWT!FM40/PWT!ES40)^(1/20)-1)*100</f>
        <v>3.445295735244125</v>
      </c>
      <c r="O40" s="16">
        <f>AVERAGE(PWT!F40:PWT!AT40)/100</f>
        <v>0.12185165507317074</v>
      </c>
      <c r="P40" s="16">
        <f>AVERAGE(PWT!F40:PWT!AE40)/100</f>
        <v>0.1093177211923077</v>
      </c>
      <c r="Q40" s="16">
        <f>AVERAGE(PWT!F40:PWT!Z40)/100</f>
        <v>0.11525237090476191</v>
      </c>
      <c r="R40" s="16">
        <f>AVERAGE(PWT!Z40:PWT!AT40)/100</f>
        <v>0.12910284328571428</v>
      </c>
      <c r="S40" s="16">
        <f>SCHOOL!B40/100</f>
        <v>0.043301117325201685</v>
      </c>
      <c r="T40" s="16">
        <f>SCHOOL!C40/100</f>
        <v>0.03941945</v>
      </c>
      <c r="U40" s="16">
        <f>SCHOOL!D40/100</f>
        <v>0.03290058</v>
      </c>
      <c r="V40" s="16">
        <f>SCHOOL!E40/100</f>
        <v>0.06815350709213724</v>
      </c>
      <c r="W40" s="16">
        <f>NEWS!C40</f>
        <v>0.04727890083333333</v>
      </c>
      <c r="X40" s="7">
        <f>NEWS!D40</f>
        <v>0.050036078500000004</v>
      </c>
      <c r="Y40" s="7">
        <f>NEWS!E40</f>
        <v>0.04336629633333334</v>
      </c>
      <c r="Z40" s="16">
        <f>NEWS!F40</f>
        <v>0.05325205325</v>
      </c>
      <c r="AA40" s="17">
        <v>0.26</v>
      </c>
      <c r="AB40" s="7">
        <f>WVS!F40</f>
        <v>999</v>
      </c>
      <c r="AC40" s="7">
        <f>WVS!E40</f>
        <v>999</v>
      </c>
      <c r="AD40" s="7">
        <v>999</v>
      </c>
      <c r="AE40" s="7">
        <v>999</v>
      </c>
      <c r="AF40" s="7">
        <v>999</v>
      </c>
      <c r="AG40" s="7">
        <f>SCHOOL!DK40</f>
        <v>1.87</v>
      </c>
      <c r="AH40" s="7">
        <f>SCHOOL!DL40</f>
        <v>999</v>
      </c>
      <c r="AI40" s="7">
        <f>SCHOOL!DM40</f>
        <v>4.8</v>
      </c>
      <c r="AJ40" s="16">
        <f>Postal!B40</f>
        <v>0.0020336</v>
      </c>
      <c r="AK40" s="18">
        <v>0</v>
      </c>
      <c r="AL40" s="18">
        <v>1</v>
      </c>
      <c r="AM40" s="18">
        <v>0</v>
      </c>
      <c r="AN40" s="16">
        <f>PWT!AU40</f>
        <v>1700.2585</v>
      </c>
      <c r="AO40" s="16">
        <f>PWT!BO40</f>
        <v>2279.7951</v>
      </c>
      <c r="AP40" s="16">
        <f>PWT!BT40</f>
        <v>2265.5098</v>
      </c>
      <c r="AQ40" s="16">
        <f>PWT!CI40</f>
        <v>2049.9251</v>
      </c>
      <c r="AR40" s="7">
        <f>NEWS!AX40</f>
        <v>111890</v>
      </c>
      <c r="AS40" s="7">
        <f>PWT!F40/100</f>
        <v>0.082515488</v>
      </c>
      <c r="AT40" s="7">
        <f>Cook!C40</f>
        <v>0</v>
      </c>
      <c r="AU40" s="7">
        <f>Cook!D40</f>
        <v>0</v>
      </c>
      <c r="AV40" s="7">
        <f>Cook!E40</f>
        <v>0</v>
      </c>
      <c r="AW40" s="7">
        <f>prices!B40</f>
        <v>62.550005</v>
      </c>
      <c r="AX40" s="7">
        <f>prices!AR40</f>
        <v>47.40715</v>
      </c>
    </row>
    <row r="41" spans="1:50" ht="12.75">
      <c r="A41" s="15" t="s">
        <v>201</v>
      </c>
      <c r="B41" s="15" t="s">
        <v>138</v>
      </c>
      <c r="C41" s="15">
        <v>40</v>
      </c>
      <c r="D41" s="7">
        <v>1</v>
      </c>
      <c r="E41" s="7">
        <v>1</v>
      </c>
      <c r="F41" s="7">
        <v>0</v>
      </c>
      <c r="G41" s="7">
        <f>PWT!AU41/PWT!CJ41*100</f>
        <v>5488.0220925598915</v>
      </c>
      <c r="H41" s="16">
        <f>PWT!BO41/PWT!DD41*100</f>
        <v>18493.884151049515</v>
      </c>
      <c r="I41" s="16">
        <f>PWT!BT41/PWT!DI41*100</f>
        <v>21918.278062481942</v>
      </c>
      <c r="J41" s="7">
        <f>PWT!CI41/PWT!DX41*100</f>
        <v>37234.892060054386</v>
      </c>
      <c r="K41" s="7">
        <f>((PWT!FM41/PWT!DY41)^(1/40)-1)*100</f>
        <v>2.5798646543528703</v>
      </c>
      <c r="L41" s="16">
        <f>((PWT!EX41/PWT!DY41)^(1/25)-1)*100</f>
        <v>3.1776988690960684</v>
      </c>
      <c r="M41" s="16">
        <f>((PWT!ES41/PWT!DY41)^(1/20)-1)*100</f>
        <v>3.4913993313020697</v>
      </c>
      <c r="N41" s="16">
        <f>((PWT!FM41/PWT!ES41)^(1/20)-1)*100</f>
        <v>1.6763586200990943</v>
      </c>
      <c r="O41" s="16">
        <f>AVERAGE(PWT!F41:PWT!AT41)/100</f>
        <v>0.2583462631707317</v>
      </c>
      <c r="P41" s="16">
        <f>AVERAGE(PWT!F41:PWT!AE41)/100</f>
        <v>0.2624692488461538</v>
      </c>
      <c r="Q41" s="16">
        <f>AVERAGE(PWT!F41:PWT!Z41)/100</f>
        <v>0.2650732552380952</v>
      </c>
      <c r="R41" s="16">
        <f>AVERAGE(PWT!Z41:PWT!AT41)/100</f>
        <v>0.25313483666666664</v>
      </c>
      <c r="S41" s="16">
        <f>SCHOOL!B41/100</f>
        <v>0.07290678755736486</v>
      </c>
      <c r="T41" s="16">
        <f>SCHOOL!C41/100</f>
        <v>0.07055884999999999</v>
      </c>
      <c r="U41" s="16">
        <f>SCHOOL!D41/100</f>
        <v>0.06693462</v>
      </c>
      <c r="V41" s="16">
        <f>SCHOOL!E41/100</f>
        <v>0.08847722511472972</v>
      </c>
      <c r="W41" s="16">
        <f>NEWS!C41</f>
        <v>0.740589758</v>
      </c>
      <c r="X41" s="7">
        <f>NEWS!D41</f>
        <v>0.74230959</v>
      </c>
      <c r="Y41" s="7">
        <f>NEWS!E41</f>
        <v>0.73773126</v>
      </c>
      <c r="Z41" s="16">
        <f>NEWS!F41</f>
        <v>0.7354784400000001</v>
      </c>
      <c r="AA41" s="17">
        <v>999</v>
      </c>
      <c r="AB41" s="7">
        <f>WVS!F41</f>
        <v>999</v>
      </c>
      <c r="AC41" s="7">
        <f>WVS!E41</f>
        <v>999</v>
      </c>
      <c r="AD41" s="7">
        <v>999</v>
      </c>
      <c r="AE41" s="7">
        <v>999</v>
      </c>
      <c r="AF41" s="7">
        <v>999</v>
      </c>
      <c r="AG41" s="7">
        <f>SCHOOL!DK41</f>
        <v>5.17</v>
      </c>
      <c r="AH41" s="7">
        <f>SCHOOL!DL41</f>
        <v>999</v>
      </c>
      <c r="AI41" s="7">
        <f>SCHOOL!DM41</f>
        <v>9.41</v>
      </c>
      <c r="AJ41" s="16">
        <f>Postal!B41</f>
        <v>0.13045323809523807</v>
      </c>
      <c r="AK41" s="18">
        <v>0</v>
      </c>
      <c r="AL41" s="18">
        <v>0</v>
      </c>
      <c r="AM41" s="18">
        <v>1</v>
      </c>
      <c r="AN41" s="16">
        <f>PWT!AU41</f>
        <v>3090.1478</v>
      </c>
      <c r="AO41" s="16">
        <f>PWT!BO41</f>
        <v>12578.276</v>
      </c>
      <c r="AP41" s="16">
        <f>PWT!BT41</f>
        <v>15150.612</v>
      </c>
      <c r="AQ41" s="16">
        <f>PWT!CI41</f>
        <v>26698.507</v>
      </c>
      <c r="AR41" s="7">
        <f>NEWS!AX41</f>
        <v>1042</v>
      </c>
      <c r="AS41" s="7">
        <f>PWT!F41/100</f>
        <v>0.29429669</v>
      </c>
      <c r="AT41" s="7">
        <f>Cook!C41</f>
        <v>999</v>
      </c>
      <c r="AU41" s="7">
        <f>Cook!D41</f>
        <v>999</v>
      </c>
      <c r="AV41" s="7">
        <f>Cook!E41</f>
        <v>999</v>
      </c>
      <c r="AW41" s="7">
        <f>prices!B41</f>
        <v>44.853624</v>
      </c>
      <c r="AX41" s="7">
        <f>prices!AR41</f>
        <v>28.213799</v>
      </c>
    </row>
    <row r="42" spans="1:50" ht="12.75">
      <c r="A42" s="15" t="s">
        <v>41</v>
      </c>
      <c r="B42" s="15" t="s">
        <v>144</v>
      </c>
      <c r="C42" s="15">
        <v>41</v>
      </c>
      <c r="D42" s="7">
        <v>1</v>
      </c>
      <c r="E42" s="7">
        <v>1</v>
      </c>
      <c r="F42" s="7">
        <v>1</v>
      </c>
      <c r="G42" s="7">
        <f>PWT!AU42/PWT!CJ42*100</f>
        <v>14323.769932673278</v>
      </c>
      <c r="H42" s="16">
        <f>PWT!BO42/PWT!DD42*100</f>
        <v>29039.337188830195</v>
      </c>
      <c r="I42" s="16">
        <f>PWT!BT42/PWT!DI42*100</f>
        <v>30080.74365555051</v>
      </c>
      <c r="J42" s="7">
        <f>PWT!CI42/PWT!DX42*100</f>
        <v>38118.53076923077</v>
      </c>
      <c r="K42" s="7">
        <f>((PWT!FM42/PWT!DY42)^(1/40)-1)*100</f>
        <v>1.4831058949774656</v>
      </c>
      <c r="L42" s="16">
        <f>((PWT!EX42/PWT!DY42)^(1/25)-1)*100</f>
        <v>1.675456428582267</v>
      </c>
      <c r="M42" s="16">
        <f>((PWT!ES42/PWT!DY42)^(1/20)-1)*100</f>
        <v>1.7464100270062843</v>
      </c>
      <c r="N42" s="16">
        <f>((PWT!FM42/PWT!ES42)^(1/20)-1)*100</f>
        <v>1.2204831537311334</v>
      </c>
      <c r="O42" s="16">
        <f>AVERAGE(PWT!F42:PWT!AT42)/100</f>
        <v>0.2677749787804878</v>
      </c>
      <c r="P42" s="16">
        <f>AVERAGE(PWT!F42:PWT!AE42)/100</f>
        <v>0.28953956269230763</v>
      </c>
      <c r="Q42" s="16">
        <f>AVERAGE(PWT!F42:PWT!Z42)/100</f>
        <v>0.2991024066666666</v>
      </c>
      <c r="R42" s="16">
        <f>AVERAGE(PWT!Z42:PWT!AT42)/100</f>
        <v>0.23682437190476185</v>
      </c>
      <c r="S42" s="16">
        <f>SCHOOL!B42/100</f>
        <v>0.10118874323083</v>
      </c>
      <c r="T42" s="16">
        <f>SCHOOL!C42/100</f>
        <v>0.08951539421240896</v>
      </c>
      <c r="U42" s="16">
        <f>SCHOOL!D42/100</f>
        <v>0.08173408916421301</v>
      </c>
      <c r="V42" s="16">
        <f>SCHOOL!E42/100</f>
        <v>0.12752506318941542</v>
      </c>
      <c r="W42" s="16">
        <f>NEWS!C42</f>
        <v>0.48298192333333345</v>
      </c>
      <c r="X42" s="7">
        <f>NEWS!D42</f>
        <v>0.4663248525</v>
      </c>
      <c r="Y42" s="7">
        <f>NEWS!E42</f>
        <v>0.4654732466666667</v>
      </c>
      <c r="Z42" s="16">
        <f>NEWS!F42</f>
        <v>0.5124293525000001</v>
      </c>
      <c r="AA42" s="17">
        <v>999</v>
      </c>
      <c r="AB42" s="7">
        <f>WVS!F42</f>
        <v>0.41081081081081083</v>
      </c>
      <c r="AC42" s="7">
        <f>WVS!E42</f>
        <v>0.41610284167794315</v>
      </c>
      <c r="AD42" s="7">
        <v>1.934269273499046</v>
      </c>
      <c r="AE42" s="7">
        <v>0.760365563207602</v>
      </c>
      <c r="AF42" s="7">
        <v>0.8782715517307963</v>
      </c>
      <c r="AG42" s="7">
        <f>SCHOOL!DK42</f>
        <v>5.79</v>
      </c>
      <c r="AH42" s="7">
        <f>SCHOOL!DL42</f>
        <v>6.55</v>
      </c>
      <c r="AI42" s="7">
        <f>SCHOOL!DM42</f>
        <v>8.83</v>
      </c>
      <c r="AJ42" s="16">
        <f>Postal!B42</f>
        <v>0.2000217142857143</v>
      </c>
      <c r="AK42" s="18">
        <v>0</v>
      </c>
      <c r="AL42" s="18">
        <v>0</v>
      </c>
      <c r="AM42" s="18">
        <v>0</v>
      </c>
      <c r="AN42" s="16">
        <f>PWT!AU42</f>
        <v>8219.8907</v>
      </c>
      <c r="AO42" s="16">
        <f>PWT!BO42</f>
        <v>18186.751</v>
      </c>
      <c r="AP42" s="16">
        <f>PWT!BT42</f>
        <v>19098.364</v>
      </c>
      <c r="AQ42" s="16">
        <f>PWT!CI42</f>
        <v>24777.045</v>
      </c>
      <c r="AR42" s="7">
        <f>NEWS!AX42</f>
        <v>100250</v>
      </c>
      <c r="AS42" s="7">
        <f>PWT!F42/100</f>
        <v>0.28137366</v>
      </c>
      <c r="AT42" s="7">
        <f>Cook!C42</f>
        <v>0</v>
      </c>
      <c r="AU42" s="7">
        <f>Cook!D42</f>
        <v>0</v>
      </c>
      <c r="AV42" s="7">
        <f>Cook!E42</f>
        <v>0</v>
      </c>
      <c r="AW42" s="7">
        <f>prices!B42</f>
        <v>72.401172</v>
      </c>
      <c r="AX42" s="7">
        <f>prices!AR42</f>
        <v>38.260746</v>
      </c>
    </row>
    <row r="43" spans="1:50" ht="12.75">
      <c r="A43" s="15" t="s">
        <v>42</v>
      </c>
      <c r="B43" s="15" t="s">
        <v>142</v>
      </c>
      <c r="C43" s="15">
        <v>42</v>
      </c>
      <c r="D43" s="7">
        <v>1</v>
      </c>
      <c r="E43" s="7">
        <v>1</v>
      </c>
      <c r="F43" s="7">
        <v>0</v>
      </c>
      <c r="G43" s="7">
        <f>PWT!AU43/PWT!CJ43*100</f>
        <v>1491.557011570631</v>
      </c>
      <c r="H43" s="16">
        <f>PWT!BO43/PWT!DD43*100</f>
        <v>2018.6621236128049</v>
      </c>
      <c r="I43" s="16">
        <f>PWT!BT43/PWT!DI43*100</f>
        <v>2348.4344656836874</v>
      </c>
      <c r="J43" s="7">
        <f>PWT!CI43/PWT!DX43*100</f>
        <v>4027.9746025315703</v>
      </c>
      <c r="K43" s="7">
        <f>((PWT!FM43/PWT!DY43)^(1/40)-1)*100</f>
        <v>2.34916353427459</v>
      </c>
      <c r="L43" s="16">
        <f>((PWT!EX43/PWT!DY43)^(1/25)-1)*100</f>
        <v>2.3931405584104892</v>
      </c>
      <c r="M43" s="16">
        <f>((PWT!ES43/PWT!DY43)^(1/20)-1)*100</f>
        <v>2.3696179746344637</v>
      </c>
      <c r="N43" s="16">
        <f>((PWT!FM43/PWT!ES43)^(1/20)-1)*100</f>
        <v>2.328713180909836</v>
      </c>
      <c r="O43" s="16">
        <f>AVERAGE(PWT!F43:PWT!AT43)/100</f>
        <v>0.11529984404878046</v>
      </c>
      <c r="P43" s="16">
        <f>AVERAGE(PWT!F43:PWT!AE43)/100</f>
        <v>0.11162171061538462</v>
      </c>
      <c r="Q43" s="16">
        <f>AVERAGE(PWT!F43:PWT!Z43)/100</f>
        <v>0.11091684838095238</v>
      </c>
      <c r="R43" s="16">
        <f>AVERAGE(PWT!Z43:PWT!AT43)/100</f>
        <v>0.11948231857142858</v>
      </c>
      <c r="S43" s="16">
        <f>SCHOOL!B43/100</f>
        <v>0.0582746064185823</v>
      </c>
      <c r="T43" s="16">
        <f>SCHOOL!C43/100</f>
        <v>0.048605633333333335</v>
      </c>
      <c r="U43" s="16">
        <f>SCHOOL!D43/100</f>
        <v>0.044876959999999994</v>
      </c>
      <c r="V43" s="16">
        <f>SCHOOL!E43/100</f>
        <v>0.07082125155344814</v>
      </c>
      <c r="W43" s="16">
        <f>NEWS!C43</f>
        <v>0.018775697</v>
      </c>
      <c r="X43" s="7">
        <f>NEWS!D43</f>
        <v>0.018775697</v>
      </c>
      <c r="Y43" s="7">
        <f>NEWS!E43</f>
        <v>0.016406726666666666</v>
      </c>
      <c r="Z43" s="16">
        <f>NEWS!F43</f>
        <v>0.023511887500000002</v>
      </c>
      <c r="AA43" s="17">
        <v>-0.28</v>
      </c>
      <c r="AB43" s="7">
        <f>WVS!F43</f>
        <v>0.40990516332982085</v>
      </c>
      <c r="AC43" s="7">
        <f>WVS!E43</f>
        <v>0.342905997895481</v>
      </c>
      <c r="AD43" s="7">
        <v>0.9010989010989011</v>
      </c>
      <c r="AE43" s="7">
        <v>0.12803862803862803</v>
      </c>
      <c r="AF43" s="7">
        <v>0.09590409590409592</v>
      </c>
      <c r="AG43" s="7">
        <f>SCHOOL!DK43</f>
        <v>1.68</v>
      </c>
      <c r="AH43" s="7">
        <f>SCHOOL!DL43</f>
        <v>2.27</v>
      </c>
      <c r="AI43" s="7">
        <f>SCHOOL!DM43</f>
        <v>5.06</v>
      </c>
      <c r="AJ43" s="16">
        <f>Postal!B43</f>
        <v>0.014938571428571426</v>
      </c>
      <c r="AK43" s="18">
        <v>0</v>
      </c>
      <c r="AL43" s="18">
        <v>0</v>
      </c>
      <c r="AM43" s="18">
        <v>0</v>
      </c>
      <c r="AN43" s="16">
        <f>PWT!AU43</f>
        <v>847.16072</v>
      </c>
      <c r="AO43" s="16">
        <f>PWT!BO43</f>
        <v>1158.7324</v>
      </c>
      <c r="AP43" s="16">
        <f>PWT!BT43</f>
        <v>1369.2085</v>
      </c>
      <c r="AQ43" s="16">
        <f>PWT!CI43</f>
        <v>2478.9186</v>
      </c>
      <c r="AR43" s="7">
        <f>NEWS!AX43</f>
        <v>2973190</v>
      </c>
      <c r="AS43" s="7">
        <f>PWT!F43/100</f>
        <v>0.1070704</v>
      </c>
      <c r="AT43" s="7">
        <f>Cook!C43</f>
        <v>999</v>
      </c>
      <c r="AU43" s="7">
        <f>Cook!D43</f>
        <v>999</v>
      </c>
      <c r="AV43" s="7">
        <f>Cook!E43</f>
        <v>999</v>
      </c>
      <c r="AW43" s="7">
        <f>prices!B43</f>
        <v>52.466752</v>
      </c>
      <c r="AX43" s="7">
        <f>prices!AR43</f>
        <v>43.389746</v>
      </c>
    </row>
    <row r="44" spans="1:50" ht="12.75">
      <c r="A44" s="15" t="s">
        <v>43</v>
      </c>
      <c r="B44" s="15" t="s">
        <v>141</v>
      </c>
      <c r="C44" s="15">
        <v>43</v>
      </c>
      <c r="D44" s="7">
        <v>1</v>
      </c>
      <c r="E44" s="7">
        <v>1</v>
      </c>
      <c r="F44" s="7">
        <v>0</v>
      </c>
      <c r="G44" s="7">
        <f>PWT!AU44/PWT!CJ44*100</f>
        <v>1651.9573401060065</v>
      </c>
      <c r="H44" s="16">
        <f>PWT!BO44/PWT!DD44*100</f>
        <v>3378.07123166399</v>
      </c>
      <c r="I44" s="16">
        <f>PWT!BT44/PWT!DI44*100</f>
        <v>3920.5775855648803</v>
      </c>
      <c r="J44" s="7">
        <f>PWT!CI44/PWT!DX44*100</f>
        <v>5611.5032464745045</v>
      </c>
      <c r="K44" s="7">
        <f>((PWT!FM44/PWT!DY44)^(1/40)-1)*100</f>
        <v>2.3310696215731896</v>
      </c>
      <c r="L44" s="16">
        <f>((PWT!EX44/PWT!DY44)^(1/25)-1)*100</f>
        <v>2.329285053649821</v>
      </c>
      <c r="M44" s="16">
        <f>((PWT!ES44/PWT!DY44)^(1/20)-1)*100</f>
        <v>2.256505031967637</v>
      </c>
      <c r="N44" s="16">
        <f>((PWT!FM44/PWT!ES44)^(1/20)-1)*100</f>
        <v>2.4056885830548547</v>
      </c>
      <c r="O44" s="16">
        <f>AVERAGE(PWT!F44:PWT!AT44)/100</f>
        <v>0.12205665048780488</v>
      </c>
      <c r="P44" s="16">
        <f>AVERAGE(PWT!F44:PWT!AE44)/100</f>
        <v>0.09232661423076922</v>
      </c>
      <c r="Q44" s="16">
        <f>AVERAGE(PWT!F44:PWT!Z44)/100</f>
        <v>0.0772977461904762</v>
      </c>
      <c r="R44" s="16">
        <f>AVERAGE(PWT!Z44:PWT!AT44)/100</f>
        <v>0.16838846523809525</v>
      </c>
      <c r="S44" s="16">
        <f>SCHOOL!B44/100</f>
        <v>0.05535078015495929</v>
      </c>
      <c r="T44" s="16">
        <f>SCHOOL!C44/100</f>
        <v>0.039242</v>
      </c>
      <c r="U44" s="16">
        <f>SCHOOL!D44/100</f>
        <v>0.031084979999999995</v>
      </c>
      <c r="V44" s="16">
        <f>SCHOOL!E44/100</f>
        <v>0.07958592427892675</v>
      </c>
      <c r="W44" s="16">
        <f>NEWS!C44</f>
        <v>0.01913086916666667</v>
      </c>
      <c r="X44" s="7">
        <f>NEWS!D44</f>
        <v>0.01542224975</v>
      </c>
      <c r="Y44" s="7">
        <f>NEWS!E44</f>
        <v>0.014408940000000002</v>
      </c>
      <c r="Z44" s="16">
        <f>NEWS!F44</f>
        <v>0.021734767</v>
      </c>
      <c r="AA44" s="17">
        <v>-0.4</v>
      </c>
      <c r="AB44" s="7">
        <f>WVS!F44</f>
        <v>0.5163841807909605</v>
      </c>
      <c r="AC44" s="7">
        <f>WVS!E44</f>
        <v>0.5163841807909605</v>
      </c>
      <c r="AD44" s="7">
        <v>999</v>
      </c>
      <c r="AE44" s="7">
        <v>999</v>
      </c>
      <c r="AF44" s="7">
        <v>999</v>
      </c>
      <c r="AG44" s="7">
        <f>SCHOOL!DK44</f>
        <v>1.55</v>
      </c>
      <c r="AH44" s="7">
        <f>SCHOOL!DL44</f>
        <v>2.87</v>
      </c>
      <c r="AI44" s="7">
        <f>SCHOOL!DM44</f>
        <v>4.99</v>
      </c>
      <c r="AJ44" s="16">
        <f>Postal!B44</f>
        <v>0.002532684210526316</v>
      </c>
      <c r="AK44" s="18">
        <v>0</v>
      </c>
      <c r="AL44" s="18">
        <v>0</v>
      </c>
      <c r="AM44" s="18">
        <v>1</v>
      </c>
      <c r="AN44" s="16">
        <f>PWT!AU44</f>
        <v>936.07598</v>
      </c>
      <c r="AO44" s="16">
        <f>PWT!BO44</f>
        <v>1895.6555</v>
      </c>
      <c r="AP44" s="16">
        <f>PWT!BT44</f>
        <v>2277.6484</v>
      </c>
      <c r="AQ44" s="16">
        <f>PWT!CI44</f>
        <v>3642.3013</v>
      </c>
      <c r="AR44" s="7">
        <f>NEWS!AX44</f>
        <v>1811570</v>
      </c>
      <c r="AS44" s="7">
        <f>PWT!F44/100</f>
        <v>0.042548217</v>
      </c>
      <c r="AT44" s="7">
        <f>Cook!C44</f>
        <v>999</v>
      </c>
      <c r="AU44" s="7">
        <f>Cook!D44</f>
        <v>999</v>
      </c>
      <c r="AV44" s="7">
        <f>Cook!E44</f>
        <v>999</v>
      </c>
      <c r="AW44" s="7">
        <f>prices!B44</f>
        <v>46.866257</v>
      </c>
      <c r="AX44" s="7">
        <f>prices!AR44</f>
        <v>57.597995</v>
      </c>
    </row>
    <row r="45" spans="1:50" ht="12.75">
      <c r="A45" s="15" t="s">
        <v>44</v>
      </c>
      <c r="B45" s="15" t="s">
        <v>143</v>
      </c>
      <c r="C45" s="15">
        <v>44</v>
      </c>
      <c r="D45" s="7">
        <v>1</v>
      </c>
      <c r="E45" s="7">
        <v>1</v>
      </c>
      <c r="F45" s="7">
        <v>1</v>
      </c>
      <c r="G45" s="7">
        <f>PWT!AU45/PWT!CJ45*100</f>
        <v>8897.126876392898</v>
      </c>
      <c r="H45" s="16">
        <f>PWT!BO45/PWT!DD45*100</f>
        <v>16985.401830121118</v>
      </c>
      <c r="I45" s="16">
        <f>PWT!BT45/PWT!DI45*100</f>
        <v>18223.46608124659</v>
      </c>
      <c r="J45" s="7">
        <f>PWT!CI45/PWT!DX45*100</f>
        <v>39358.28611954387</v>
      </c>
      <c r="K45" s="7">
        <f>((PWT!FM45/PWT!DY45)^(1/40)-1)*100</f>
        <v>1.1106124690065444</v>
      </c>
      <c r="L45" s="16">
        <f>((PWT!EX45/PWT!DY45)^(1/25)-1)*100</f>
        <v>1.0364692336813253</v>
      </c>
      <c r="M45" s="16">
        <f>((PWT!ES45/PWT!DY45)^(1/20)-1)*100</f>
        <v>0.999908367200697</v>
      </c>
      <c r="N45" s="16">
        <f>((PWT!FM45/PWT!ES45)^(1/20)-1)*100</f>
        <v>1.221437911498291</v>
      </c>
      <c r="O45" s="16">
        <f>AVERAGE(PWT!F45:PWT!AT45)/100</f>
        <v>0.17912109853658534</v>
      </c>
      <c r="P45" s="16">
        <f>AVERAGE(PWT!F45:PWT!AE45)/100</f>
        <v>0.169018005</v>
      </c>
      <c r="Q45" s="16">
        <f>AVERAGE(PWT!F45:PWT!Z45)/100</f>
        <v>0.16156828285714286</v>
      </c>
      <c r="R45" s="16">
        <f>AVERAGE(PWT!Z45:PWT!AT45)/100</f>
        <v>0.19661098809523814</v>
      </c>
      <c r="S45" s="16">
        <f>SCHOOL!B45/100</f>
        <v>0.1272351488795477</v>
      </c>
      <c r="T45" s="16">
        <f>SCHOOL!C45/100</f>
        <v>0.11295675</v>
      </c>
      <c r="U45" s="16">
        <f>SCHOOL!D45/100</f>
        <v>0.10503996</v>
      </c>
      <c r="V45" s="16">
        <f>SCHOOL!E45/100</f>
        <v>0.1528767079831859</v>
      </c>
      <c r="W45" s="16">
        <f>NEWS!C45</f>
        <v>0.1988976716666667</v>
      </c>
      <c r="X45" s="7">
        <f>NEWS!D45</f>
        <v>0.21830644500000002</v>
      </c>
      <c r="Y45" s="7">
        <f>NEWS!E45</f>
        <v>0.22657432000000002</v>
      </c>
      <c r="Z45" s="16">
        <f>NEWS!F45</f>
        <v>0.18567833749999996</v>
      </c>
      <c r="AA45" s="17">
        <v>999</v>
      </c>
      <c r="AB45" s="7">
        <f>WVS!F45</f>
        <v>0.35230310047256536</v>
      </c>
      <c r="AC45" s="7">
        <f>WVS!E45</f>
        <v>0.40204759269507495</v>
      </c>
      <c r="AD45" s="7">
        <v>0.7301284287442771</v>
      </c>
      <c r="AE45" s="7">
        <v>0.37301332505671175</v>
      </c>
      <c r="AF45" s="7">
        <v>0.21109193068881418</v>
      </c>
      <c r="AG45" s="7">
        <f>SCHOOL!DK45</f>
        <v>6.4</v>
      </c>
      <c r="AH45" s="7">
        <f>SCHOOL!DL45</f>
        <v>6.78</v>
      </c>
      <c r="AI45" s="7">
        <f>SCHOOL!DM45</f>
        <v>9.35</v>
      </c>
      <c r="AJ45" s="16">
        <f>Postal!B45</f>
        <v>0.1476424</v>
      </c>
      <c r="AK45" s="18">
        <v>0</v>
      </c>
      <c r="AL45" s="18">
        <v>0</v>
      </c>
      <c r="AM45" s="18">
        <v>0</v>
      </c>
      <c r="AN45" s="16">
        <f>PWT!AU45</f>
        <v>5136.0974</v>
      </c>
      <c r="AO45" s="16">
        <f>PWT!BO45</f>
        <v>9962.4351</v>
      </c>
      <c r="AP45" s="16">
        <f>PWT!BT45</f>
        <v>10890.767</v>
      </c>
      <c r="AQ45" s="16">
        <f>PWT!CI45</f>
        <v>26380.633</v>
      </c>
      <c r="AR45" s="7">
        <f>NEWS!AX45</f>
        <v>68890</v>
      </c>
      <c r="AS45" s="7">
        <f>PWT!F45/100</f>
        <v>0.10345462</v>
      </c>
      <c r="AT45" s="7">
        <f>Cook!C45</f>
        <v>0</v>
      </c>
      <c r="AU45" s="7">
        <f>Cook!D45</f>
        <v>0</v>
      </c>
      <c r="AV45" s="7">
        <f>Cook!E45</f>
        <v>0</v>
      </c>
      <c r="AW45" s="7">
        <f>prices!B45</f>
        <v>62.752674</v>
      </c>
      <c r="AX45" s="7">
        <f>prices!AR45</f>
        <v>86.863096</v>
      </c>
    </row>
    <row r="46" spans="1:50" ht="12.75">
      <c r="A46" s="15" t="s">
        <v>45</v>
      </c>
      <c r="B46" s="15" t="s">
        <v>145</v>
      </c>
      <c r="C46" s="15">
        <v>45</v>
      </c>
      <c r="D46" s="7">
        <v>1</v>
      </c>
      <c r="E46" s="7">
        <v>1</v>
      </c>
      <c r="F46" s="7">
        <v>0</v>
      </c>
      <c r="G46" s="7">
        <f>PWT!AU46/PWT!CJ46*100</f>
        <v>9380.661775541765</v>
      </c>
      <c r="H46" s="16">
        <f>PWT!BO46/PWT!DD46*100</f>
        <v>19638.929354304615</v>
      </c>
      <c r="I46" s="16">
        <f>PWT!BT46/PWT!DI46*100</f>
        <v>20458.75446683273</v>
      </c>
      <c r="J46" s="7">
        <f>PWT!CI46/PWT!DX46*100</f>
        <v>27151.984477358696</v>
      </c>
      <c r="K46" s="7">
        <f>((PWT!FM46/PWT!DY46)^(1/40)-1)*100</f>
        <v>2.8825191984483522</v>
      </c>
      <c r="L46" s="16">
        <f>((PWT!EX46/PWT!DY46)^(1/25)-1)*100</f>
        <v>2.78618589869708</v>
      </c>
      <c r="M46" s="16">
        <f>((PWT!ES46/PWT!DY46)^(1/20)-1)*100</f>
        <v>3.0014585789599924</v>
      </c>
      <c r="N46" s="16">
        <f>((PWT!FM46/PWT!ES46)^(1/20)-1)*100</f>
        <v>2.763717161392165</v>
      </c>
      <c r="O46" s="16">
        <f>AVERAGE(PWT!F46:PWT!AT46)/100</f>
        <v>0.28123813829268296</v>
      </c>
      <c r="P46" s="16">
        <f>AVERAGE(PWT!F46:PWT!AE46)/100</f>
        <v>0.29347493384615386</v>
      </c>
      <c r="Q46" s="16">
        <f>AVERAGE(PWT!F46:PWT!Z46)/100</f>
        <v>0.3103141895238095</v>
      </c>
      <c r="R46" s="16">
        <f>AVERAGE(PWT!Z46:PWT!AT46)/100</f>
        <v>0.24972052761904767</v>
      </c>
      <c r="S46" s="16">
        <f>SCHOOL!B46/100</f>
        <v>0.10801289690480162</v>
      </c>
      <c r="T46" s="16">
        <f>SCHOOL!C46/100</f>
        <v>0.09637275000000001</v>
      </c>
      <c r="U46" s="16">
        <f>SCHOOL!D46/100</f>
        <v>0.09148286</v>
      </c>
      <c r="V46" s="16">
        <f>SCHOOL!E46/100</f>
        <v>0.12461389442864293</v>
      </c>
      <c r="W46" s="16">
        <f>NEWS!C46</f>
        <v>0.24892022</v>
      </c>
      <c r="X46" s="7">
        <f>NEWS!D46</f>
        <v>0.24137415</v>
      </c>
      <c r="Y46" s="7">
        <f>NEWS!E46</f>
        <v>0.2352112066666667</v>
      </c>
      <c r="Z46" s="16">
        <f>NEWS!F46</f>
        <v>0.26143814249999997</v>
      </c>
      <c r="AA46" s="17">
        <v>1.77</v>
      </c>
      <c r="AB46" s="7">
        <f>WVS!F46</f>
        <v>0.2345890410958904</v>
      </c>
      <c r="AC46" s="7">
        <f>WVS!E46</f>
        <v>0.2345890410958904</v>
      </c>
      <c r="AD46" s="7">
        <v>999</v>
      </c>
      <c r="AE46" s="7">
        <v>999</v>
      </c>
      <c r="AF46" s="7">
        <v>999</v>
      </c>
      <c r="AG46" s="7">
        <f>SCHOOL!DK46</f>
        <v>7.25</v>
      </c>
      <c r="AH46" s="7">
        <f>SCHOOL!DL46</f>
        <v>8.1</v>
      </c>
      <c r="AI46" s="7">
        <f>SCHOOL!DM46</f>
        <v>9.6</v>
      </c>
      <c r="AJ46" s="16">
        <f>Postal!B46</f>
        <v>0.09334242857142858</v>
      </c>
      <c r="AK46" s="18">
        <v>0</v>
      </c>
      <c r="AL46" s="18">
        <v>0</v>
      </c>
      <c r="AM46" s="18">
        <v>0</v>
      </c>
      <c r="AN46" s="16">
        <f>PWT!AU46</f>
        <v>5541.6326</v>
      </c>
      <c r="AO46" s="16">
        <f>PWT!BO46</f>
        <v>11425.803</v>
      </c>
      <c r="AP46" s="16">
        <f>PWT!BT46</f>
        <v>11998.002</v>
      </c>
      <c r="AQ46" s="16">
        <f>PWT!CI46</f>
        <v>16953.628</v>
      </c>
      <c r="AR46" s="7">
        <f>NEWS!AX46</f>
        <v>21710</v>
      </c>
      <c r="AS46" s="7">
        <f>PWT!F46/100</f>
        <v>0.32548708</v>
      </c>
      <c r="AT46" s="7">
        <f>Cook!C46</f>
        <v>999</v>
      </c>
      <c r="AU46" s="7">
        <f>Cook!D46</f>
        <v>999</v>
      </c>
      <c r="AV46" s="7">
        <f>Cook!E46</f>
        <v>999</v>
      </c>
      <c r="AW46" s="7">
        <f>prices!B46</f>
        <v>53.426754</v>
      </c>
      <c r="AX46" s="7">
        <f>prices!AR46</f>
        <v>138.64649</v>
      </c>
    </row>
    <row r="47" spans="1:50" ht="12.75">
      <c r="A47" s="15" t="s">
        <v>46</v>
      </c>
      <c r="B47" s="15" t="s">
        <v>146</v>
      </c>
      <c r="C47" s="15">
        <v>46</v>
      </c>
      <c r="D47" s="7">
        <v>1</v>
      </c>
      <c r="E47" s="7">
        <v>1</v>
      </c>
      <c r="F47" s="7">
        <v>1</v>
      </c>
      <c r="G47" s="7">
        <f>PWT!AU47/PWT!CJ47*100</f>
        <v>10450.654965869317</v>
      </c>
      <c r="H47" s="16">
        <f>PWT!BO47/PWT!DD47*100</f>
        <v>23592.947248372824</v>
      </c>
      <c r="I47" s="16">
        <f>PWT!BT47/PWT!DI47*100</f>
        <v>24214.670620286837</v>
      </c>
      <c r="J47" s="7">
        <f>PWT!CI47/PWT!DX47*100</f>
        <v>32229.53080516081</v>
      </c>
      <c r="K47" s="7">
        <f>((PWT!FM47/PWT!DY47)^(1/40)-1)*100</f>
        <v>0.4105274990028773</v>
      </c>
      <c r="L47" s="16">
        <f>((PWT!EX47/PWT!DY47)^(1/25)-1)*100</f>
        <v>0.5864236004455625</v>
      </c>
      <c r="M47" s="16">
        <f>((PWT!ES47/PWT!DY47)^(1/20)-1)*100</f>
        <v>0.483451636176202</v>
      </c>
      <c r="N47" s="16">
        <f>((PWT!FM47/PWT!ES47)^(1/20)-1)*100</f>
        <v>0.33765628526816194</v>
      </c>
      <c r="O47" s="16">
        <f>AVERAGE(PWT!F47:PWT!AT47)/100</f>
        <v>0.24854507512195131</v>
      </c>
      <c r="P47" s="16">
        <f>AVERAGE(PWT!F47:PWT!AE47)/100</f>
        <v>0.2684443903846155</v>
      </c>
      <c r="Q47" s="16">
        <f>AVERAGE(PWT!F47:PWT!Z47)/100</f>
        <v>0.27905248619047623</v>
      </c>
      <c r="R47" s="16">
        <f>AVERAGE(PWT!Z47:PWT!AT47)/100</f>
        <v>0.2182823461904762</v>
      </c>
      <c r="S47" s="16">
        <f>SCHOOL!B47/100</f>
        <v>0.0753489447519772</v>
      </c>
      <c r="T47" s="16">
        <f>SCHOOL!C47/100</f>
        <v>0.0707952</v>
      </c>
      <c r="U47" s="16">
        <f>SCHOOL!D47/100</f>
        <v>0.06697862</v>
      </c>
      <c r="V47" s="16">
        <f>SCHOOL!E47/100</f>
        <v>0.08665396055355896</v>
      </c>
      <c r="W47" s="16">
        <f>NEWS!C47</f>
        <v>0.11084067366666667</v>
      </c>
      <c r="X47" s="7">
        <f>NEWS!D47</f>
        <v>0.11480785300000002</v>
      </c>
      <c r="Y47" s="7">
        <f>NEWS!E47</f>
        <v>0.12061729333333335</v>
      </c>
      <c r="Z47" s="16">
        <f>NEWS!F47</f>
        <v>0.1010354855</v>
      </c>
      <c r="AA47" s="17">
        <v>999</v>
      </c>
      <c r="AB47" s="7">
        <f>WVS!F47</f>
        <v>0.3263103802672148</v>
      </c>
      <c r="AC47" s="7">
        <f>WVS!E47</f>
        <v>0.2631422851634973</v>
      </c>
      <c r="AD47" s="7">
        <v>0.47795326032496355</v>
      </c>
      <c r="AE47" s="7">
        <v>0.12003288955694019</v>
      </c>
      <c r="AF47" s="7">
        <v>0.12362472263975532</v>
      </c>
      <c r="AG47" s="7">
        <f>SCHOOL!DK47</f>
        <v>4.7</v>
      </c>
      <c r="AH47" s="7">
        <f>SCHOOL!DL47</f>
        <v>5.51</v>
      </c>
      <c r="AI47" s="7">
        <f>SCHOOL!DM47</f>
        <v>7.18</v>
      </c>
      <c r="AJ47" s="16">
        <f>Postal!B47</f>
        <v>0.11900980952380953</v>
      </c>
      <c r="AK47" s="18">
        <v>0</v>
      </c>
      <c r="AL47" s="18">
        <v>0</v>
      </c>
      <c r="AM47" s="18">
        <v>0</v>
      </c>
      <c r="AN47" s="16">
        <f>PWT!AU47</f>
        <v>6889.3544</v>
      </c>
      <c r="AO47" s="16">
        <f>PWT!BO47</f>
        <v>15236.001</v>
      </c>
      <c r="AP47" s="16">
        <f>PWT!BT47</f>
        <v>16388.483</v>
      </c>
      <c r="AQ47" s="16">
        <f>PWT!CI47</f>
        <v>21780.213</v>
      </c>
      <c r="AR47" s="7">
        <f>NEWS!AX47</f>
        <v>294110</v>
      </c>
      <c r="AS47" s="7">
        <f>PWT!F47/100</f>
        <v>0.31581723</v>
      </c>
      <c r="AT47" s="7">
        <f>Cook!C47</f>
        <v>0.001974</v>
      </c>
      <c r="AU47" s="7">
        <f>Cook!D47</f>
        <v>8</v>
      </c>
      <c r="AV47" s="7">
        <f>Cook!E47</f>
        <v>23</v>
      </c>
      <c r="AW47" s="7">
        <f>prices!B47</f>
        <v>37.833558</v>
      </c>
      <c r="AX47" s="7">
        <f>prices!AR47</f>
        <v>56.387626</v>
      </c>
    </row>
    <row r="48" spans="1:50" ht="12.75">
      <c r="A48" s="15" t="s">
        <v>202</v>
      </c>
      <c r="B48" s="15" t="s">
        <v>147</v>
      </c>
      <c r="C48" s="15">
        <v>47</v>
      </c>
      <c r="D48" s="7">
        <v>1</v>
      </c>
      <c r="E48" s="7">
        <v>1</v>
      </c>
      <c r="F48" s="7">
        <v>0</v>
      </c>
      <c r="G48" s="7">
        <f>PWT!AU48/PWT!CJ48*100</f>
        <v>5083.032697863202</v>
      </c>
      <c r="H48" s="16">
        <f>PWT!BO48/PWT!DD48*100</f>
        <v>6508.948414729551</v>
      </c>
      <c r="I48" s="16">
        <f>PWT!BT48/PWT!DI48*100</f>
        <v>5850.496015798892</v>
      </c>
      <c r="J48" s="7">
        <f>PWT!CI48/PWT!DX48*100</f>
        <v>5960.5047799874565</v>
      </c>
      <c r="K48" s="7">
        <f>((PWT!FM48/PWT!DY48)^(1/40)-1)*100</f>
        <v>1.4962855078581194</v>
      </c>
      <c r="L48" s="16">
        <f>((PWT!EX48/PWT!DY48)^(1/25)-1)*100</f>
        <v>1.5783825705189658</v>
      </c>
      <c r="M48" s="16">
        <f>((PWT!ES48/PWT!DY48)^(1/20)-1)*100</f>
        <v>1.2634582820693296</v>
      </c>
      <c r="N48" s="16">
        <f>((PWT!FM48/PWT!ES48)^(1/20)-1)*100</f>
        <v>1.7296480552524418</v>
      </c>
      <c r="O48" s="16">
        <f>AVERAGE(PWT!F48:PWT!AT48)/100</f>
        <v>0.19095539582926832</v>
      </c>
      <c r="P48" s="16">
        <f>AVERAGE(PWT!F48:PWT!AE48)/100</f>
        <v>0.2064172553846154</v>
      </c>
      <c r="Q48" s="16">
        <f>AVERAGE(PWT!F48:PWT!Z48)/100</f>
        <v>0.2240903766666667</v>
      </c>
      <c r="R48" s="16">
        <f>AVERAGE(PWT!Z48:PWT!AT48)/100</f>
        <v>0.15385243233333334</v>
      </c>
      <c r="S48" s="16">
        <f>SCHOOL!B48/100</f>
        <v>0.11418109191603737</v>
      </c>
      <c r="T48" s="16">
        <f>SCHOOL!C48/100</f>
        <v>0.11130956666666669</v>
      </c>
      <c r="U48" s="16">
        <f>SCHOOL!D48/100</f>
        <v>0.10869590000000003</v>
      </c>
      <c r="V48" s="16">
        <f>SCHOOL!E48/100</f>
        <v>0.1260543054488672</v>
      </c>
      <c r="W48" s="16">
        <f>NEWS!C48</f>
        <v>0.0595539315</v>
      </c>
      <c r="X48" s="7">
        <f>NEWS!D48</f>
        <v>0.057348775750000004</v>
      </c>
      <c r="Y48" s="7">
        <f>NEWS!E48</f>
        <v>0.056561092333333333</v>
      </c>
      <c r="Z48" s="16">
        <f>NEWS!F48</f>
        <v>0.059685511499999996</v>
      </c>
      <c r="AA48" s="17">
        <v>1.06</v>
      </c>
      <c r="AB48" s="7">
        <f>WVS!F48</f>
        <v>999</v>
      </c>
      <c r="AC48" s="7">
        <f>WVS!E48</f>
        <v>999</v>
      </c>
      <c r="AD48" s="7">
        <v>999</v>
      </c>
      <c r="AE48" s="7">
        <v>999</v>
      </c>
      <c r="AF48" s="7">
        <v>999</v>
      </c>
      <c r="AG48" s="7">
        <f>SCHOOL!DK48</f>
        <v>2.54</v>
      </c>
      <c r="AH48" s="7">
        <f>SCHOOL!DL48</f>
        <v>999</v>
      </c>
      <c r="AI48" s="7">
        <f>SCHOOL!DM48</f>
        <v>5.26</v>
      </c>
      <c r="AJ48" s="16">
        <f>Postal!B48</f>
        <v>0.019901</v>
      </c>
      <c r="AK48" s="18">
        <v>0</v>
      </c>
      <c r="AL48" s="18">
        <v>0</v>
      </c>
      <c r="AM48" s="18">
        <v>0</v>
      </c>
      <c r="AN48" s="16">
        <f>PWT!AU48</f>
        <v>2745.8967</v>
      </c>
      <c r="AO48" s="16">
        <f>PWT!BO48</f>
        <v>3451.894</v>
      </c>
      <c r="AP48" s="16">
        <f>PWT!BT48</f>
        <v>3295.2522</v>
      </c>
      <c r="AQ48" s="16">
        <f>PWT!CI48</f>
        <v>3692.5941</v>
      </c>
      <c r="AR48" s="7">
        <f>NEWS!AX48</f>
        <v>10830</v>
      </c>
      <c r="AS48" s="7">
        <f>PWT!F48/100</f>
        <v>0.26418548999999997</v>
      </c>
      <c r="AT48" s="7">
        <f>Cook!C48</f>
        <v>999</v>
      </c>
      <c r="AU48" s="7">
        <f>Cook!D48</f>
        <v>999</v>
      </c>
      <c r="AV48" s="7">
        <f>Cook!E48</f>
        <v>999</v>
      </c>
      <c r="AW48" s="7">
        <f>prices!B48</f>
        <v>64.30015</v>
      </c>
      <c r="AX48" s="7">
        <f>prices!AR48</f>
        <v>81.398077</v>
      </c>
    </row>
    <row r="49" spans="1:50" ht="12.75">
      <c r="A49" s="15" t="s">
        <v>48</v>
      </c>
      <c r="B49" s="15" t="s">
        <v>149</v>
      </c>
      <c r="C49" s="15">
        <v>48</v>
      </c>
      <c r="D49" s="7">
        <v>1</v>
      </c>
      <c r="E49" s="7">
        <v>1</v>
      </c>
      <c r="F49" s="7">
        <v>1</v>
      </c>
      <c r="G49" s="7">
        <f>PWT!AU49/PWT!CJ49*100</f>
        <v>7094.757205126078</v>
      </c>
      <c r="H49" s="16">
        <f>PWT!BO49/PWT!DD49*100</f>
        <v>23171.35215520953</v>
      </c>
      <c r="I49" s="16">
        <f>PWT!BT49/PWT!DI49*100</f>
        <v>26022.74152821113</v>
      </c>
      <c r="J49" s="7">
        <f>PWT!CI49/PWT!DX49*100</f>
        <v>36163.02227924868</v>
      </c>
      <c r="K49" s="7">
        <f>((PWT!FM49/PWT!DY49)^(1/40)-1)*100</f>
        <v>0.9092771982945225</v>
      </c>
      <c r="L49" s="16">
        <f>((PWT!EX49/PWT!DY49)^(1/25)-1)*100</f>
        <v>1.2554668615802678</v>
      </c>
      <c r="M49" s="16">
        <f>((PWT!ES49/PWT!DY49)^(1/20)-1)*100</f>
        <v>1.3439353092885131</v>
      </c>
      <c r="N49" s="16">
        <f>((PWT!FM49/PWT!ES49)^(1/20)-1)*100</f>
        <v>0.476483310086806</v>
      </c>
      <c r="O49" s="16">
        <f>AVERAGE(PWT!F49:PWT!AT49)/100</f>
        <v>0.31094083</v>
      </c>
      <c r="P49" s="16">
        <f>AVERAGE(PWT!F49:PWT!AE49)/100</f>
        <v>0.30447942307692305</v>
      </c>
      <c r="Q49" s="16">
        <f>AVERAGE(PWT!F49:PWT!Z49)/100</f>
        <v>0.3061563966666666</v>
      </c>
      <c r="R49" s="16">
        <f>AVERAGE(PWT!Z49:PWT!AT49)/100</f>
        <v>0.3157915433333333</v>
      </c>
      <c r="S49" s="16">
        <f>SCHOOL!B49/100</f>
        <v>0.10638771242203254</v>
      </c>
      <c r="T49" s="16">
        <f>SCHOOL!C49/100</f>
        <v>0.10929091666666667</v>
      </c>
      <c r="U49" s="16">
        <f>SCHOOL!D49/100</f>
        <v>0.11036626</v>
      </c>
      <c r="V49" s="16">
        <f>SCHOOL!E49/100</f>
        <v>0.1007041623596586</v>
      </c>
      <c r="W49" s="16">
        <f>NEWS!C49</f>
        <v>0.5580328933333334</v>
      </c>
      <c r="X49" s="7">
        <f>NEWS!D49</f>
        <v>0.546693885</v>
      </c>
      <c r="Y49" s="7">
        <f>NEWS!E49</f>
        <v>0.54039865</v>
      </c>
      <c r="Z49" s="16">
        <f>NEWS!F49</f>
        <v>0.573591555</v>
      </c>
      <c r="AA49" s="17">
        <v>1.63</v>
      </c>
      <c r="AB49" s="7">
        <f>WVS!F49</f>
        <v>0.430622009569378</v>
      </c>
      <c r="AC49" s="7">
        <f>WVS!E49</f>
        <v>0.40762258712883587</v>
      </c>
      <c r="AD49" s="7">
        <v>0.40710677151087765</v>
      </c>
      <c r="AE49" s="7">
        <v>0.17015763225915082</v>
      </c>
      <c r="AF49" s="7">
        <v>0.16318604162643968</v>
      </c>
      <c r="AG49" s="7">
        <f>SCHOOL!DK49</f>
        <v>7.78</v>
      </c>
      <c r="AH49" s="7">
        <f>SCHOOL!DL49</f>
        <v>7.45</v>
      </c>
      <c r="AI49" s="7">
        <f>SCHOOL!DM49</f>
        <v>9.47</v>
      </c>
      <c r="AJ49" s="16">
        <f>Postal!B49</f>
        <v>0.1710403333333333</v>
      </c>
      <c r="AK49" s="18">
        <v>0</v>
      </c>
      <c r="AL49" s="18">
        <v>0</v>
      </c>
      <c r="AM49" s="18">
        <v>1</v>
      </c>
      <c r="AN49" s="16">
        <f>PWT!AU49</f>
        <v>4544.5321</v>
      </c>
      <c r="AO49" s="16">
        <f>PWT!BO49</f>
        <v>15618.68</v>
      </c>
      <c r="AP49" s="16">
        <f>PWT!BT49</f>
        <v>17743.002</v>
      </c>
      <c r="AQ49" s="16">
        <f>PWT!CI49</f>
        <v>24675.341</v>
      </c>
      <c r="AR49" s="7">
        <f>NEWS!AX49</f>
        <v>364500</v>
      </c>
      <c r="AS49" s="7">
        <f>PWT!F49/100</f>
        <v>0.22624149</v>
      </c>
      <c r="AT49" s="7">
        <f>Cook!C49</f>
        <v>0.0036</v>
      </c>
      <c r="AU49" s="7">
        <f>Cook!D49</f>
        <v>0</v>
      </c>
      <c r="AV49" s="7">
        <f>Cook!E49</f>
        <v>5</v>
      </c>
      <c r="AW49" s="7">
        <f>prices!B49</f>
        <v>54.524981</v>
      </c>
      <c r="AX49" s="7">
        <f>prices!AR49</f>
        <v>63.730187</v>
      </c>
    </row>
    <row r="50" spans="1:50" ht="12.75">
      <c r="A50" s="15" t="s">
        <v>49</v>
      </c>
      <c r="B50" s="15" t="s">
        <v>148</v>
      </c>
      <c r="C50" s="15">
        <v>49</v>
      </c>
      <c r="D50" s="7">
        <v>1</v>
      </c>
      <c r="E50" s="7">
        <v>1</v>
      </c>
      <c r="F50" s="7">
        <v>0</v>
      </c>
      <c r="G50" s="7">
        <f>PWT!AU50/PWT!CJ50*100</f>
        <v>4437.200344258548</v>
      </c>
      <c r="H50" s="16">
        <f>PWT!BO50/PWT!DD50*100</f>
        <v>8536.214444556075</v>
      </c>
      <c r="I50" s="16">
        <f>PWT!BT50/PWT!DI50*100</f>
        <v>9022.10757083017</v>
      </c>
      <c r="J50" s="7">
        <f>PWT!CI50/PWT!DX50*100</f>
        <v>6668.784239139805</v>
      </c>
      <c r="K50" s="7">
        <f>((PWT!FM50/PWT!DY50)^(1/40)-1)*100</f>
        <v>4.817132657095602</v>
      </c>
      <c r="L50" s="16">
        <f>((PWT!EX50/PWT!DY50)^(1/25)-1)*100</f>
        <v>4.493534373121033</v>
      </c>
      <c r="M50" s="16">
        <f>((PWT!ES50/PWT!DY50)^(1/20)-1)*100</f>
        <v>4.434135880424428</v>
      </c>
      <c r="N50" s="16">
        <f>((PWT!FM50/PWT!ES50)^(1/20)-1)*100</f>
        <v>5.201534017906861</v>
      </c>
      <c r="O50" s="16">
        <f>AVERAGE(PWT!F50:PWT!AT50)/100</f>
        <v>0.13137386624390246</v>
      </c>
      <c r="P50" s="16">
        <f>AVERAGE(PWT!F50:PWT!AE50)/100</f>
        <v>0.1194192333076923</v>
      </c>
      <c r="Q50" s="16">
        <f>AVERAGE(PWT!F50:PWT!Z50)/100</f>
        <v>0.10904390647619047</v>
      </c>
      <c r="R50" s="16">
        <f>AVERAGE(PWT!Z50:PWT!AT50)/100</f>
        <v>0.15565630714285716</v>
      </c>
      <c r="S50" s="16">
        <f>SCHOOL!B50/100</f>
        <v>0.14437822040393777</v>
      </c>
      <c r="T50" s="16">
        <f>SCHOOL!C50/100</f>
        <v>0.14355021666666667</v>
      </c>
      <c r="U50" s="16">
        <f>SCHOOL!D50/100</f>
        <v>0.13318648</v>
      </c>
      <c r="V50" s="16">
        <f>SCHOOL!E50/100</f>
        <v>0.16476501672708793</v>
      </c>
      <c r="W50" s="16">
        <f>NEWS!C50</f>
        <v>0.048106133333333335</v>
      </c>
      <c r="X50" s="7">
        <f>NEWS!D50</f>
        <v>0.0395160305</v>
      </c>
      <c r="Y50" s="7">
        <f>NEWS!E50</f>
        <v>0.033146941</v>
      </c>
      <c r="Z50" s="16">
        <f>NEWS!F50</f>
        <v>0.05486433150000001</v>
      </c>
      <c r="AA50" s="17">
        <v>0.16</v>
      </c>
      <c r="AB50" s="7">
        <f>WVS!F50</f>
        <v>0.2766966480571145</v>
      </c>
      <c r="AC50" s="7">
        <f>WVS!E50</f>
        <v>0.2766966480571145</v>
      </c>
      <c r="AD50" s="7">
        <v>999</v>
      </c>
      <c r="AE50" s="7">
        <v>999</v>
      </c>
      <c r="AF50" s="7">
        <v>999</v>
      </c>
      <c r="AG50" s="7">
        <f>SCHOOL!DK50</f>
        <v>2.33</v>
      </c>
      <c r="AH50" s="7">
        <f>SCHOOL!DL50</f>
        <v>3.25</v>
      </c>
      <c r="AI50" s="7">
        <f>SCHOOL!DM50</f>
        <v>6.91</v>
      </c>
      <c r="AJ50" s="16">
        <f>Postal!B50</f>
        <v>0.018750095238095236</v>
      </c>
      <c r="AK50" s="18">
        <v>0</v>
      </c>
      <c r="AL50" s="18">
        <v>0</v>
      </c>
      <c r="AM50" s="18">
        <v>0</v>
      </c>
      <c r="AN50" s="16">
        <f>PWT!AU50</f>
        <v>2285.2281</v>
      </c>
      <c r="AO50" s="16">
        <f>PWT!BO50</f>
        <v>4051.559</v>
      </c>
      <c r="AP50" s="16">
        <f>PWT!BT50</f>
        <v>4450.8708</v>
      </c>
      <c r="AQ50" s="16">
        <f>PWT!CI50</f>
        <v>3894.7105</v>
      </c>
      <c r="AR50" s="7">
        <f>NEWS!AX50</f>
        <v>88930</v>
      </c>
      <c r="AS50" s="7">
        <f>PWT!F50/100</f>
        <v>0.08134041399999999</v>
      </c>
      <c r="AT50" s="7">
        <f>Cook!C50</f>
        <v>999</v>
      </c>
      <c r="AU50" s="7">
        <f>Cook!D50</f>
        <v>999</v>
      </c>
      <c r="AV50" s="7">
        <f>Cook!E50</f>
        <v>999</v>
      </c>
      <c r="AW50" s="7">
        <f>prices!B50</f>
        <v>117.59071</v>
      </c>
      <c r="AX50" s="7">
        <f>prices!AR50</f>
        <v>41.179471</v>
      </c>
    </row>
    <row r="51" spans="1:50" ht="12.75">
      <c r="A51" s="15" t="s">
        <v>50</v>
      </c>
      <c r="B51" s="15" t="s">
        <v>150</v>
      </c>
      <c r="C51" s="15">
        <v>50</v>
      </c>
      <c r="D51" s="7">
        <v>1</v>
      </c>
      <c r="E51" s="7">
        <v>1</v>
      </c>
      <c r="F51" s="7">
        <v>0</v>
      </c>
      <c r="G51" s="7">
        <f>PWT!AU51/PWT!CJ51*100</f>
        <v>1590.014913990404</v>
      </c>
      <c r="H51" s="16">
        <f>PWT!BO51/PWT!DD51*100</f>
        <v>2637.3724471196842</v>
      </c>
      <c r="I51" s="16">
        <f>PWT!BT51/PWT!DI51*100</f>
        <v>2454.3627609945174</v>
      </c>
      <c r="J51" s="7">
        <f>PWT!CI51/PWT!DX51*100</f>
        <v>2311.8758192504783</v>
      </c>
      <c r="K51" s="7">
        <f>((PWT!FM51/PWT!DY51)^(1/40)-1)*100</f>
        <v>3.4502417785632566</v>
      </c>
      <c r="L51" s="16">
        <f>((PWT!EX51/PWT!DY51)^(1/25)-1)*100</f>
        <v>3.2656937318588986</v>
      </c>
      <c r="M51" s="16">
        <f>((PWT!ES51/PWT!DY51)^(1/20)-1)*100</f>
        <v>3.1869623995598007</v>
      </c>
      <c r="N51" s="16">
        <f>((PWT!FM51/PWT!ES51)^(1/20)-1)*100</f>
        <v>3.714192909402403</v>
      </c>
      <c r="O51" s="16">
        <f>AVERAGE(PWT!F51:PWT!AT51)/100</f>
        <v>0.1118537353414634</v>
      </c>
      <c r="P51" s="16">
        <f>AVERAGE(PWT!F51:PWT!AE51)/100</f>
        <v>0.13257619584615385</v>
      </c>
      <c r="Q51" s="16">
        <f>AVERAGE(PWT!F51:PWT!Z51)/100</f>
        <v>0.1413407530952381</v>
      </c>
      <c r="R51" s="16">
        <f>AVERAGE(PWT!Z51:PWT!AT51)/100</f>
        <v>0.08334174161904763</v>
      </c>
      <c r="S51" s="16">
        <f>SCHOOL!B51/100</f>
        <v>0.036627948398706395</v>
      </c>
      <c r="T51" s="16">
        <f>SCHOOL!C51/100</f>
        <v>0.024978716666666668</v>
      </c>
      <c r="U51" s="16">
        <f>SCHOOL!D51/100</f>
        <v>0.020534380000000005</v>
      </c>
      <c r="V51" s="16">
        <f>SCHOOL!E51/100</f>
        <v>0.0540765871176715</v>
      </c>
      <c r="W51" s="16">
        <f>NEWS!C51</f>
        <v>0.012413895616666667</v>
      </c>
      <c r="X51" s="7">
        <f>NEWS!D51</f>
        <v>0.012615328925</v>
      </c>
      <c r="Y51" s="7">
        <f>NEWS!E51</f>
        <v>0.012073151899999999</v>
      </c>
      <c r="Z51" s="16">
        <f>NEWS!F51</f>
        <v>0.01281273275</v>
      </c>
      <c r="AA51" s="17">
        <v>-0.53</v>
      </c>
      <c r="AB51" s="7">
        <f>WVS!F51</f>
        <v>999</v>
      </c>
      <c r="AC51" s="7">
        <f>WVS!E51</f>
        <v>999</v>
      </c>
      <c r="AD51" s="7">
        <v>999</v>
      </c>
      <c r="AE51" s="7">
        <v>999</v>
      </c>
      <c r="AF51" s="7">
        <v>999</v>
      </c>
      <c r="AG51" s="7">
        <f>SCHOOL!DK51</f>
        <v>1.53</v>
      </c>
      <c r="AH51" s="7">
        <f>SCHOOL!DL51</f>
        <v>999</v>
      </c>
      <c r="AI51" s="7">
        <f>SCHOOL!DM51</f>
        <v>4.2</v>
      </c>
      <c r="AJ51" s="16">
        <f>Postal!B51</f>
        <v>0.012010428571428571</v>
      </c>
      <c r="AK51" s="18">
        <v>1</v>
      </c>
      <c r="AL51" s="18">
        <v>0</v>
      </c>
      <c r="AM51" s="18">
        <v>0</v>
      </c>
      <c r="AN51" s="16">
        <f>PWT!AU51</f>
        <v>795.84065</v>
      </c>
      <c r="AO51" s="16">
        <f>PWT!BO51</f>
        <v>1238.5049</v>
      </c>
      <c r="AP51" s="16">
        <f>PWT!BT51</f>
        <v>1150.257</v>
      </c>
      <c r="AQ51" s="16">
        <f>PWT!CI51</f>
        <v>1244.3657</v>
      </c>
      <c r="AR51" s="7">
        <f>NEWS!AX51</f>
        <v>569140</v>
      </c>
      <c r="AS51" s="7">
        <f>PWT!F51/100</f>
        <v>0.17222570999999998</v>
      </c>
      <c r="AT51" s="7">
        <f>Cook!C51</f>
        <v>999</v>
      </c>
      <c r="AU51" s="7">
        <f>Cook!D51</f>
        <v>999</v>
      </c>
      <c r="AV51" s="7">
        <f>Cook!E51</f>
        <v>999</v>
      </c>
      <c r="AW51" s="7">
        <f>prices!B51</f>
        <v>49.789232</v>
      </c>
      <c r="AX51" s="7">
        <f>prices!AR51</f>
        <v>41.122681</v>
      </c>
    </row>
    <row r="52" spans="1:50" ht="12.75">
      <c r="A52" s="15" t="s">
        <v>203</v>
      </c>
      <c r="B52" s="15" t="s">
        <v>151</v>
      </c>
      <c r="C52" s="15">
        <v>51</v>
      </c>
      <c r="D52" s="7">
        <v>1</v>
      </c>
      <c r="E52" s="7">
        <v>1</v>
      </c>
      <c r="F52" s="7">
        <v>0</v>
      </c>
      <c r="G52" s="7">
        <f>PWT!AU52/PWT!CJ52*100</f>
        <v>2732.0725058291473</v>
      </c>
      <c r="H52" s="16">
        <f>PWT!BO52/PWT!DD52*100</f>
        <v>7701.707250948961</v>
      </c>
      <c r="I52" s="16">
        <f>PWT!BT52/PWT!DI52*100</f>
        <v>9991.71589949859</v>
      </c>
      <c r="J52" s="7">
        <f>PWT!CI52/PWT!DX52*100</f>
        <v>22000.222089735267</v>
      </c>
      <c r="K52" s="7">
        <f>((PWT!FM52/PWT!DY52)^(1/40)-1)*100</f>
        <v>2.2955526628217315</v>
      </c>
      <c r="L52" s="16">
        <f>((PWT!EX52/PWT!DY52)^(1/25)-1)*100</f>
        <v>2.729357558335832</v>
      </c>
      <c r="M52" s="16">
        <f>((PWT!ES52/PWT!DY52)^(1/20)-1)*100</f>
        <v>2.786484177540416</v>
      </c>
      <c r="N52" s="16">
        <f>((PWT!FM52/PWT!ES52)^(1/20)-1)*100</f>
        <v>1.8069659481424027</v>
      </c>
      <c r="O52" s="16">
        <f>AVERAGE(PWT!F52:PWT!AT52)/100</f>
        <v>0.2734088538292683</v>
      </c>
      <c r="P52" s="16">
        <f>AVERAGE(PWT!F52:PWT!AE52)/100</f>
        <v>0.22581561373076922</v>
      </c>
      <c r="Q52" s="16">
        <f>AVERAGE(PWT!F52:PWT!Z52)/100</f>
        <v>0.20718453795238095</v>
      </c>
      <c r="R52" s="16">
        <f>AVERAGE(PWT!Z52:PWT!AT52)/100</f>
        <v>0.3404920042857143</v>
      </c>
      <c r="S52" s="16">
        <f>SCHOOL!B52/100</f>
        <v>0.10754512578195062</v>
      </c>
      <c r="T52" s="16">
        <f>SCHOOL!C52/100</f>
        <v>0.10047988333333334</v>
      </c>
      <c r="U52" s="16">
        <f>SCHOOL!D52/100</f>
        <v>0.09088278000000001</v>
      </c>
      <c r="V52" s="16">
        <f>SCHOOL!E52/100</f>
        <v>0.1333952264075111</v>
      </c>
      <c r="W52" s="16">
        <f>NEWS!C52</f>
        <v>0.21849244316666666</v>
      </c>
      <c r="X52" s="7">
        <f>NEWS!D52</f>
        <v>0.15941376725</v>
      </c>
      <c r="Y52" s="7">
        <f>NEWS!E52</f>
        <v>0.13086435633333335</v>
      </c>
      <c r="Z52" s="16">
        <f>NEWS!F52</f>
        <v>0.28205079</v>
      </c>
      <c r="AA52" s="17">
        <v>0.85</v>
      </c>
      <c r="AB52" s="7">
        <f>WVS!F52</f>
        <v>0.2733333333333333</v>
      </c>
      <c r="AC52" s="7">
        <f>WVS!E52</f>
        <v>0.3801742919389978</v>
      </c>
      <c r="AD52" s="7">
        <v>0.8598374358932098</v>
      </c>
      <c r="AE52" s="7">
        <v>0.09433479637473068</v>
      </c>
      <c r="AF52" s="7">
        <v>0.1831551752288203</v>
      </c>
      <c r="AG52" s="7">
        <f>SCHOOL!DK52</f>
        <v>4.25</v>
      </c>
      <c r="AH52" s="7">
        <f>SCHOOL!DL52</f>
        <v>4.91</v>
      </c>
      <c r="AI52" s="7">
        <f>SCHOOL!DM52</f>
        <v>10.84</v>
      </c>
      <c r="AJ52" s="16">
        <f>Postal!B52</f>
        <v>0.05587090000000001</v>
      </c>
      <c r="AK52" s="18">
        <v>0</v>
      </c>
      <c r="AL52" s="18">
        <v>0</v>
      </c>
      <c r="AM52" s="18">
        <v>1</v>
      </c>
      <c r="AN52" s="16">
        <f>PWT!AU52</f>
        <v>1495.2418</v>
      </c>
      <c r="AO52" s="16">
        <f>PWT!BO52</f>
        <v>4789.83</v>
      </c>
      <c r="AP52" s="16">
        <f>PWT!BT52</f>
        <v>6568.8854</v>
      </c>
      <c r="AQ52" s="16">
        <f>PWT!CI52</f>
        <v>15875.841</v>
      </c>
      <c r="AR52" s="7">
        <f>NEWS!AX52</f>
        <v>98730</v>
      </c>
      <c r="AS52" s="7">
        <f>PWT!F52/100</f>
        <v>0.08207804299999999</v>
      </c>
      <c r="AT52" s="7">
        <f>Cook!C52</f>
        <v>999</v>
      </c>
      <c r="AU52" s="7">
        <f>Cook!D52</f>
        <v>999</v>
      </c>
      <c r="AV52" s="7">
        <f>Cook!E52</f>
        <v>999</v>
      </c>
      <c r="AW52" s="7">
        <f>prices!B52</f>
        <v>49.873919</v>
      </c>
      <c r="AX52" s="7">
        <f>prices!AR52</f>
        <v>44.193708</v>
      </c>
    </row>
    <row r="53" spans="1:50" ht="12.75">
      <c r="A53" s="15" t="s">
        <v>52</v>
      </c>
      <c r="B53" s="15" t="s">
        <v>153</v>
      </c>
      <c r="C53" s="15">
        <v>52</v>
      </c>
      <c r="D53" s="7">
        <v>1</v>
      </c>
      <c r="E53" s="7">
        <v>0</v>
      </c>
      <c r="F53" s="7">
        <v>0</v>
      </c>
      <c r="G53" s="7">
        <f>PWT!AU53/PWT!CJ53*100</f>
        <v>1248.557683961609</v>
      </c>
      <c r="H53" s="16">
        <f>PWT!BO53/PWT!DD53*100</f>
        <v>2475.7829589087955</v>
      </c>
      <c r="I53" s="16">
        <f>PWT!BT53/PWT!DI53*100</f>
        <v>2391.0694110393297</v>
      </c>
      <c r="J53" s="7">
        <f>PWT!CI53/PWT!DX53*100</f>
        <v>2846.26705579965</v>
      </c>
      <c r="K53" s="7">
        <f>((PWT!FM53/PWT!DY53)^(1/40)-1)*100</f>
        <v>2.0976197265079044</v>
      </c>
      <c r="L53" s="16">
        <f>((PWT!EX53/PWT!DY53)^(1/25)-1)*100</f>
        <v>2.1030783548436904</v>
      </c>
      <c r="M53" s="16">
        <f>((PWT!ES53/PWT!DY53)^(1/20)-1)*100</f>
        <v>2.069220725602139</v>
      </c>
      <c r="N53" s="16">
        <f>((PWT!FM53/PWT!ES53)^(1/20)-1)*100</f>
        <v>2.126026628946054</v>
      </c>
      <c r="O53" s="16">
        <f>AVERAGE(PWT!F53:PWT!AT53)/100</f>
        <v>0.1493282553585366</v>
      </c>
      <c r="P53" s="16">
        <f>AVERAGE(PWT!F53:PWT!AE53)/100</f>
        <v>0.07087650114230769</v>
      </c>
      <c r="Q53" s="16">
        <f>AVERAGE(PWT!F53:PWT!Z53)/100</f>
        <v>0.05643503031904761</v>
      </c>
      <c r="R53" s="16">
        <f>AVERAGE(PWT!Z53:PWT!AT53)/100</f>
        <v>0.24202598109523812</v>
      </c>
      <c r="S53" s="16">
        <f>SCHOOL!B53/100</f>
        <v>0.03473786780207708</v>
      </c>
      <c r="T53" s="16">
        <f>SCHOOL!C53/100</f>
        <v>0.02165494744558496</v>
      </c>
      <c r="U53" s="16">
        <f>SCHOOL!D53/100</f>
        <v>0.017145477273000427</v>
      </c>
      <c r="V53" s="16">
        <f>SCHOOL!E53/100</f>
        <v>0.052283387287575644</v>
      </c>
      <c r="W53" s="16">
        <f>NEWS!C53</f>
        <v>0.016681279728</v>
      </c>
      <c r="X53" s="7">
        <f>NEWS!D53</f>
        <v>0.021341718279999998</v>
      </c>
      <c r="Y53" s="7">
        <f>NEWS!E53</f>
        <v>0.01656221592</v>
      </c>
      <c r="Z53" s="16">
        <f>NEWS!F53</f>
        <v>0.02064684945</v>
      </c>
      <c r="AA53" s="17">
        <v>999</v>
      </c>
      <c r="AB53" s="7">
        <f>WVS!F53</f>
        <v>999</v>
      </c>
      <c r="AC53" s="7">
        <f>WVS!E53</f>
        <v>999</v>
      </c>
      <c r="AD53" s="7">
        <v>999</v>
      </c>
      <c r="AE53" s="7">
        <v>999</v>
      </c>
      <c r="AF53" s="7">
        <v>999</v>
      </c>
      <c r="AG53" s="7">
        <f>SCHOOL!DK53</f>
        <v>3.48</v>
      </c>
      <c r="AH53" s="7">
        <f>SCHOOL!DL53</f>
        <v>999</v>
      </c>
      <c r="AI53" s="7">
        <f>SCHOOL!DM53</f>
        <v>4.23</v>
      </c>
      <c r="AJ53" s="16">
        <f>Postal!B53</f>
        <v>0.019877</v>
      </c>
      <c r="AK53" s="18">
        <v>1</v>
      </c>
      <c r="AL53" s="18">
        <v>0</v>
      </c>
      <c r="AM53" s="18">
        <v>0</v>
      </c>
      <c r="AN53" s="16">
        <f>PWT!AU53</f>
        <v>698.23653</v>
      </c>
      <c r="AO53" s="16">
        <f>PWT!BO53</f>
        <v>1358.154</v>
      </c>
      <c r="AP53" s="16">
        <f>PWT!BT53</f>
        <v>1312.0532</v>
      </c>
      <c r="AQ53" s="16">
        <f>PWT!CI53</f>
        <v>1591.6717</v>
      </c>
      <c r="AR53" s="7">
        <f>NEWS!AX53</f>
        <v>30350</v>
      </c>
      <c r="AS53" s="7">
        <f>PWT!F53/100</f>
        <v>0.0056134196999999995</v>
      </c>
      <c r="AT53" s="7">
        <f>Cook!C53</f>
        <v>999</v>
      </c>
      <c r="AU53" s="7">
        <f>Cook!D53</f>
        <v>999</v>
      </c>
      <c r="AV53" s="7">
        <f>Cook!E53</f>
        <v>999</v>
      </c>
      <c r="AW53" s="7">
        <f>prices!B53</f>
        <v>71.130462</v>
      </c>
      <c r="AX53" s="7">
        <f>prices!AR53</f>
        <v>42.51132</v>
      </c>
    </row>
    <row r="54" spans="1:50" ht="12.75">
      <c r="A54" s="15" t="s">
        <v>53</v>
      </c>
      <c r="B54" s="15" t="s">
        <v>154</v>
      </c>
      <c r="C54" s="15">
        <v>53</v>
      </c>
      <c r="D54" s="7">
        <v>1</v>
      </c>
      <c r="E54" s="7">
        <v>1</v>
      </c>
      <c r="F54" s="7">
        <v>1</v>
      </c>
      <c r="G54" s="7">
        <f>PWT!AU54/PWT!CJ54*100</f>
        <v>17253.480510372956</v>
      </c>
      <c r="H54" s="16">
        <f>PWT!BO54/PWT!DD54*100</f>
        <v>26470.1479747786</v>
      </c>
      <c r="I54" s="16">
        <f>PWT!BT54/PWT!DI54*100</f>
        <v>28831.921698686678</v>
      </c>
      <c r="J54" s="7">
        <f>PWT!CI54/PWT!DX54*100</f>
        <v>66210.90517525769</v>
      </c>
      <c r="K54" s="7">
        <f>((PWT!FM54/PWT!DY54)^(1/40)-1)*100</f>
        <v>0.7759408555738423</v>
      </c>
      <c r="L54" s="16">
        <f>((PWT!EX54/PWT!DY54)^(1/25)-1)*100</f>
        <v>0.7133228848404949</v>
      </c>
      <c r="M54" s="16">
        <f>((PWT!ES54/PWT!DY54)^(1/20)-1)*100</f>
        <v>0.7122755266982139</v>
      </c>
      <c r="N54" s="16">
        <f>((PWT!FM54/PWT!ES54)^(1/20)-1)*100</f>
        <v>0.8396464305275186</v>
      </c>
      <c r="O54" s="16">
        <f>AVERAGE(PWT!F54:PWT!AT54)/100</f>
        <v>0.23893004097560977</v>
      </c>
      <c r="P54" s="16">
        <f>AVERAGE(PWT!F54:PWT!AE54)/100</f>
        <v>0.23938916423076925</v>
      </c>
      <c r="Q54" s="16">
        <f>AVERAGE(PWT!F54:PWT!Z54)/100</f>
        <v>0.25151094285714287</v>
      </c>
      <c r="R54" s="16">
        <f>AVERAGE(PWT!Z54:PWT!AT54)/100</f>
        <v>0.22474204142857146</v>
      </c>
      <c r="S54" s="16">
        <f>SCHOOL!B54/100</f>
        <v>0.06434771776304528</v>
      </c>
      <c r="T54" s="16">
        <f>SCHOOL!C54/100</f>
        <v>0.05956673142022966</v>
      </c>
      <c r="U54" s="16">
        <f>SCHOOL!D54/100</f>
        <v>0.05619764963055187</v>
      </c>
      <c r="V54" s="16">
        <f>SCHOOL!E54/100</f>
        <v>0.07576360967838111</v>
      </c>
      <c r="W54" s="16">
        <f>NEWS!C54</f>
        <v>0.3713265333333334</v>
      </c>
      <c r="X54" s="7">
        <f>NEWS!D54</f>
        <v>0.3809613275</v>
      </c>
      <c r="Y54" s="7">
        <f>NEWS!E54</f>
        <v>0.3808605666666667</v>
      </c>
      <c r="Z54" s="16">
        <f>NEWS!F54</f>
        <v>0.3638354725</v>
      </c>
      <c r="AA54" s="17">
        <v>999</v>
      </c>
      <c r="AB54" s="7">
        <f>WVS!F54</f>
        <v>0.2595102691014616</v>
      </c>
      <c r="AC54" s="7">
        <f>WVS!E54</f>
        <v>0.2595102691014616</v>
      </c>
      <c r="AD54" s="7">
        <v>999</v>
      </c>
      <c r="AE54" s="7">
        <v>999</v>
      </c>
      <c r="AF54" s="7">
        <v>999</v>
      </c>
      <c r="AG54" s="7">
        <f>SCHOOL!DK54</f>
        <v>999</v>
      </c>
      <c r="AH54" s="7">
        <f>SCHOOL!DL54</f>
        <v>999</v>
      </c>
      <c r="AI54" s="7">
        <f>SCHOOL!DM54</f>
        <v>999</v>
      </c>
      <c r="AJ54" s="16">
        <f>Postal!B54</f>
        <v>0.31608055</v>
      </c>
      <c r="AK54" s="18">
        <v>0</v>
      </c>
      <c r="AL54" s="18">
        <v>0</v>
      </c>
      <c r="AM54" s="18">
        <v>0</v>
      </c>
      <c r="AN54" s="16">
        <f>PWT!AU54</f>
        <v>11703.684</v>
      </c>
      <c r="AO54" s="16">
        <f>PWT!BO54</f>
        <v>17858.674</v>
      </c>
      <c r="AP54" s="16">
        <f>PWT!BT54</f>
        <v>20033.765</v>
      </c>
      <c r="AQ54" s="16">
        <f>PWT!CI54</f>
        <v>43989.437</v>
      </c>
      <c r="AR54" s="7">
        <f>NEWS!AX54</f>
        <v>2586</v>
      </c>
      <c r="AS54" s="7">
        <f>PWT!F54/100</f>
        <v>0.2888775</v>
      </c>
      <c r="AT54" s="7">
        <f>Cook!C54</f>
        <v>0.003378</v>
      </c>
      <c r="AU54" s="7">
        <f>Cook!D54</f>
        <v>53</v>
      </c>
      <c r="AV54" s="7">
        <f>Cook!E54</f>
        <v>6</v>
      </c>
      <c r="AW54" s="7">
        <f>prices!B54</f>
        <v>41.892175</v>
      </c>
      <c r="AX54" s="7">
        <f>prices!AR54</f>
        <v>25.670927</v>
      </c>
    </row>
    <row r="55" spans="1:50" ht="12.75">
      <c r="A55" s="15" t="s">
        <v>54</v>
      </c>
      <c r="B55" s="15" t="s">
        <v>156</v>
      </c>
      <c r="C55" s="15">
        <v>54</v>
      </c>
      <c r="D55" s="7">
        <v>1</v>
      </c>
      <c r="E55" s="7">
        <v>1</v>
      </c>
      <c r="F55" s="7">
        <v>0</v>
      </c>
      <c r="G55" s="7">
        <f>PWT!AU55/PWT!CJ55*100</f>
        <v>2331.5495488101037</v>
      </c>
      <c r="H55" s="16">
        <f>PWT!BO55/PWT!DD55*100</f>
        <v>2081.095128246681</v>
      </c>
      <c r="I55" s="16">
        <f>PWT!BT55/PWT!DI55*100</f>
        <v>1835.256625063268</v>
      </c>
      <c r="J55" s="7">
        <f>PWT!CI55/PWT!DX55*100</f>
        <v>1612.2624095054668</v>
      </c>
      <c r="K55" s="7">
        <f>((PWT!FM55/PWT!DY55)^(1/40)-1)*100</f>
        <v>2.6262030847157725</v>
      </c>
      <c r="L55" s="16">
        <f>((PWT!EX55/PWT!DY55)^(1/25)-1)*100</f>
        <v>2.4879506561171327</v>
      </c>
      <c r="M55" s="16">
        <f>((PWT!ES55/PWT!DY55)^(1/20)-1)*100</f>
        <v>2.453852979348503</v>
      </c>
      <c r="N55" s="16">
        <f>((PWT!FM55/PWT!ES55)^(1/20)-1)*100</f>
        <v>2.798843121188188</v>
      </c>
      <c r="O55" s="16">
        <f>AVERAGE(PWT!F55:PWT!AT55)/100</f>
        <v>0.02847409387804879</v>
      </c>
      <c r="P55" s="16">
        <f>AVERAGE(PWT!F55:PWT!AE55)/100</f>
        <v>0.028355160346153853</v>
      </c>
      <c r="Q55" s="16">
        <f>AVERAGE(PWT!F55:PWT!Z55)/100</f>
        <v>0.029804705380952385</v>
      </c>
      <c r="R55" s="16">
        <f>AVERAGE(PWT!Z55:PWT!AT55)/100</f>
        <v>0.027506084</v>
      </c>
      <c r="S55" s="16">
        <f>SCHOOL!B55/100</f>
        <v>0.03070083110119778</v>
      </c>
      <c r="T55" s="16">
        <f>SCHOOL!C55/100</f>
        <v>0.029235500000000005</v>
      </c>
      <c r="U55" s="16">
        <f>SCHOOL!D55/100</f>
        <v>0.017716775</v>
      </c>
      <c r="V55" s="16">
        <f>SCHOOL!E55/100</f>
        <v>0.043684887202395564</v>
      </c>
      <c r="W55" s="16">
        <f>NEWS!C55</f>
        <v>0.006051973816666667</v>
      </c>
      <c r="X55" s="7">
        <f>NEWS!D55</f>
        <v>0.0068943165500000006</v>
      </c>
      <c r="Y55" s="7">
        <f>NEWS!E55</f>
        <v>0.006986224966666668</v>
      </c>
      <c r="Z55" s="16">
        <f>NEWS!F55</f>
        <v>0.00538793695</v>
      </c>
      <c r="AA55" s="17">
        <v>-1.31</v>
      </c>
      <c r="AB55" s="7">
        <f>WVS!F55</f>
        <v>999</v>
      </c>
      <c r="AC55" s="7">
        <f>WVS!E55</f>
        <v>999</v>
      </c>
      <c r="AD55" s="7">
        <v>999</v>
      </c>
      <c r="AE55" s="7">
        <v>999</v>
      </c>
      <c r="AF55" s="7">
        <v>999</v>
      </c>
      <c r="AG55" s="7">
        <f>SCHOOL!DK55</f>
        <v>999</v>
      </c>
      <c r="AH55" s="7">
        <f>SCHOOL!DL55</f>
        <v>999</v>
      </c>
      <c r="AI55" s="7">
        <f>SCHOOL!DM55</f>
        <v>999</v>
      </c>
      <c r="AJ55" s="16">
        <f>Postal!B55</f>
        <v>0.002732047619047619</v>
      </c>
      <c r="AK55" s="18">
        <v>1</v>
      </c>
      <c r="AL55" s="18">
        <v>0</v>
      </c>
      <c r="AM55" s="18">
        <v>0</v>
      </c>
      <c r="AN55" s="16">
        <f>PWT!AU55</f>
        <v>1239.5686</v>
      </c>
      <c r="AO55" s="16">
        <f>PWT!BO55</f>
        <v>1086.7881</v>
      </c>
      <c r="AP55" s="16">
        <f>PWT!BT55</f>
        <v>956.23647</v>
      </c>
      <c r="AQ55" s="16">
        <f>PWT!CI55</f>
        <v>835.8879</v>
      </c>
      <c r="AR55" s="7">
        <f>NEWS!AX55</f>
        <v>581540</v>
      </c>
      <c r="AS55" s="7">
        <f>PWT!F55/100</f>
        <v>0.030465004000000004</v>
      </c>
      <c r="AT55" s="7">
        <f>Cook!C55</f>
        <v>999</v>
      </c>
      <c r="AU55" s="7">
        <f>Cook!D55</f>
        <v>999</v>
      </c>
      <c r="AV55" s="7">
        <f>Cook!E55</f>
        <v>999</v>
      </c>
      <c r="AW55" s="7">
        <f>prices!B55</f>
        <v>82.917886</v>
      </c>
      <c r="AX55" s="7">
        <f>prices!AR55</f>
        <v>75.62508</v>
      </c>
    </row>
    <row r="56" spans="1:50" ht="12.75">
      <c r="A56" s="15" t="s">
        <v>55</v>
      </c>
      <c r="B56" s="15" t="s">
        <v>162</v>
      </c>
      <c r="C56" s="15">
        <v>55</v>
      </c>
      <c r="D56" s="7">
        <v>1</v>
      </c>
      <c r="E56" s="7">
        <v>1</v>
      </c>
      <c r="F56" s="7">
        <v>0</v>
      </c>
      <c r="G56" s="7">
        <f>PWT!AU56/PWT!CJ56*100</f>
        <v>809.6487185605272</v>
      </c>
      <c r="H56" s="16">
        <f>PWT!BO56/PWT!DD56*100</f>
        <v>1301.1493031768582</v>
      </c>
      <c r="I56" s="16">
        <f>PWT!BT56/PWT!DI56*100</f>
        <v>1291.0557246288608</v>
      </c>
      <c r="J56" s="7">
        <f>PWT!CI56/PWT!DX56*100</f>
        <v>1504.9569626703899</v>
      </c>
      <c r="K56" s="7">
        <f>((PWT!FM56/PWT!DY56)^(1/40)-1)*100</f>
        <v>2.73576258526127</v>
      </c>
      <c r="L56" s="16">
        <f>((PWT!EX56/PWT!DY56)^(1/25)-1)*100</f>
        <v>2.8114552503015755</v>
      </c>
      <c r="M56" s="16">
        <f>((PWT!ES56/PWT!DY56)^(1/20)-1)*100</f>
        <v>2.697399049981497</v>
      </c>
      <c r="N56" s="16">
        <f>((PWT!FM56/PWT!ES56)^(1/20)-1)*100</f>
        <v>2.774140451583995</v>
      </c>
      <c r="O56" s="16">
        <f>AVERAGE(PWT!F56:PWT!AT56)/100</f>
        <v>0.132718570097561</v>
      </c>
      <c r="P56" s="16">
        <f>AVERAGE(PWT!F56:PWT!AE56)/100</f>
        <v>0.16675073319230768</v>
      </c>
      <c r="Q56" s="16">
        <f>AVERAGE(PWT!F56:PWT!Z56)/100</f>
        <v>0.17536304838095237</v>
      </c>
      <c r="R56" s="16">
        <f>AVERAGE(PWT!Z56:PWT!AT56)/100</f>
        <v>0.09235743323809523</v>
      </c>
      <c r="S56" s="16">
        <f>SCHOOL!B56/100</f>
        <v>0.01909691395636801</v>
      </c>
      <c r="T56" s="16">
        <f>SCHOOL!C56/100</f>
        <v>0.007318516666666668</v>
      </c>
      <c r="U56" s="16">
        <f>SCHOOL!D56/100</f>
        <v>0.006302540000000001</v>
      </c>
      <c r="V56" s="16">
        <f>SCHOOL!E56/100</f>
        <v>0.02998088512146242</v>
      </c>
      <c r="W56" s="16">
        <f>NEWS!C56</f>
        <v>0.00307113736</v>
      </c>
      <c r="X56" s="7">
        <f>NEWS!D56</f>
        <v>0.0032341632666666666</v>
      </c>
      <c r="Y56" s="7">
        <f>NEWS!E56</f>
        <v>0.0033335849</v>
      </c>
      <c r="Z56" s="16">
        <f>NEWS!F56</f>
        <v>0.00298079815</v>
      </c>
      <c r="AA56" s="17">
        <v>-1.57</v>
      </c>
      <c r="AB56" s="7">
        <f>WVS!F56</f>
        <v>999</v>
      </c>
      <c r="AC56" s="7">
        <f>WVS!E56</f>
        <v>999</v>
      </c>
      <c r="AD56" s="7">
        <v>999</v>
      </c>
      <c r="AE56" s="7">
        <v>999</v>
      </c>
      <c r="AF56" s="7">
        <v>999</v>
      </c>
      <c r="AG56" s="7">
        <f>SCHOOL!DK56</f>
        <v>1.91</v>
      </c>
      <c r="AH56" s="7">
        <f>SCHOOL!DL56</f>
        <v>999</v>
      </c>
      <c r="AI56" s="7">
        <f>SCHOOL!DM56</f>
        <v>3.2</v>
      </c>
      <c r="AJ56" s="16">
        <f>Postal!B56</f>
        <v>0.006087875</v>
      </c>
      <c r="AK56" s="18">
        <v>1</v>
      </c>
      <c r="AL56" s="18">
        <v>0</v>
      </c>
      <c r="AM56" s="18">
        <v>0</v>
      </c>
      <c r="AN56" s="16">
        <f>PWT!AU56</f>
        <v>418.55574</v>
      </c>
      <c r="AO56" s="16">
        <f>PWT!BO56</f>
        <v>653.77018</v>
      </c>
      <c r="AP56" s="16">
        <f>PWT!BT56</f>
        <v>649.93929</v>
      </c>
      <c r="AQ56" s="16">
        <f>PWT!CI56</f>
        <v>783.78614</v>
      </c>
      <c r="AR56" s="7">
        <f>NEWS!AX56</f>
        <v>94080</v>
      </c>
      <c r="AS56" s="7">
        <f>PWT!F56/100</f>
        <v>0.093409254</v>
      </c>
      <c r="AT56" s="7">
        <f>Cook!C56</f>
        <v>999</v>
      </c>
      <c r="AU56" s="7">
        <f>Cook!D56</f>
        <v>999</v>
      </c>
      <c r="AV56" s="7">
        <f>Cook!E56</f>
        <v>999</v>
      </c>
      <c r="AW56" s="7">
        <f>prices!B56</f>
        <v>43.148922</v>
      </c>
      <c r="AX56" s="7">
        <f>prices!AR56</f>
        <v>63.647826</v>
      </c>
    </row>
    <row r="57" spans="1:50" ht="12.75">
      <c r="A57" s="15" t="s">
        <v>56</v>
      </c>
      <c r="B57" s="15" t="s">
        <v>163</v>
      </c>
      <c r="C57" s="15">
        <v>56</v>
      </c>
      <c r="D57" s="7">
        <v>1</v>
      </c>
      <c r="E57" s="7">
        <v>1</v>
      </c>
      <c r="F57" s="7">
        <v>0</v>
      </c>
      <c r="G57" s="7">
        <f>PWT!AU57/PWT!CJ57*100</f>
        <v>4129.799558253576</v>
      </c>
      <c r="H57" s="16">
        <f>PWT!BO57/PWT!DD57*100</f>
        <v>8552.118670169328</v>
      </c>
      <c r="I57" s="16">
        <f>PWT!BT57/PWT!DI57*100</f>
        <v>9460.394917643594</v>
      </c>
      <c r="J57" s="7">
        <f>PWT!CI57/PWT!DX57*100</f>
        <v>16024.68711371842</v>
      </c>
      <c r="K57" s="7">
        <f>((PWT!FM57/PWT!DY57)^(1/40)-1)*100</f>
        <v>3.1433562929853</v>
      </c>
      <c r="L57" s="16">
        <f>((PWT!EX57/PWT!DY57)^(1/25)-1)*100</f>
        <v>3.131607198891384</v>
      </c>
      <c r="M57" s="16">
        <f>((PWT!ES57/PWT!DY57)^(1/20)-1)*100</f>
        <v>3.20375889295601</v>
      </c>
      <c r="N57" s="16">
        <f>((PWT!FM57/PWT!ES57)^(1/20)-1)*100</f>
        <v>3.082989045157958</v>
      </c>
      <c r="O57" s="16">
        <f>AVERAGE(PWT!F57:PWT!AT57)/100</f>
        <v>0.20132739341463407</v>
      </c>
      <c r="P57" s="16">
        <f>AVERAGE(PWT!F57:PWT!AE57)/100</f>
        <v>0.17568107346153844</v>
      </c>
      <c r="Q57" s="16">
        <f>AVERAGE(PWT!F57:PWT!Z57)/100</f>
        <v>0.1591753947619048</v>
      </c>
      <c r="R57" s="16">
        <f>AVERAGE(PWT!Z57:PWT!AT57)/100</f>
        <v>0.24421062904761903</v>
      </c>
      <c r="S57" s="16">
        <f>SCHOOL!B57/100</f>
        <v>0.08273291281481265</v>
      </c>
      <c r="T57" s="16">
        <f>SCHOOL!C57/100</f>
        <v>0.07438151666666666</v>
      </c>
      <c r="U57" s="16">
        <f>SCHOOL!D57/100</f>
        <v>0.06963961999999999</v>
      </c>
      <c r="V57" s="16">
        <f>SCHOOL!E57/100</f>
        <v>0.09841856306666279</v>
      </c>
      <c r="W57" s="16">
        <f>NEWS!C57</f>
        <v>0.09676535183333335</v>
      </c>
      <c r="X57" s="7">
        <f>NEWS!D57</f>
        <v>0.08371404275000001</v>
      </c>
      <c r="Y57" s="7">
        <f>NEWS!E57</f>
        <v>0.07972486633333334</v>
      </c>
      <c r="Z57" s="16">
        <f>NEWS!F57</f>
        <v>0.10006773975</v>
      </c>
      <c r="AA57" s="17">
        <v>999</v>
      </c>
      <c r="AB57" s="7">
        <f>WVS!F57</f>
        <v>999</v>
      </c>
      <c r="AC57" s="7">
        <f>WVS!E57</f>
        <v>999</v>
      </c>
      <c r="AD57" s="7">
        <v>999</v>
      </c>
      <c r="AE57" s="7">
        <v>999</v>
      </c>
      <c r="AF57" s="7">
        <v>999</v>
      </c>
      <c r="AG57" s="7">
        <f>SCHOOL!DK57</f>
        <v>2.88</v>
      </c>
      <c r="AH57" s="7">
        <f>SCHOOL!DL57</f>
        <v>999</v>
      </c>
      <c r="AI57" s="7">
        <f>SCHOOL!DM57</f>
        <v>6.8</v>
      </c>
      <c r="AJ57" s="16">
        <f>Postal!B57</f>
        <v>0.047207</v>
      </c>
      <c r="AK57" s="18">
        <v>0</v>
      </c>
      <c r="AL57" s="18">
        <v>0</v>
      </c>
      <c r="AM57" s="18">
        <v>1</v>
      </c>
      <c r="AN57" s="16">
        <f>PWT!AU57</f>
        <v>2119.031</v>
      </c>
      <c r="AO57" s="16">
        <f>PWT!BO57</f>
        <v>4876.4487</v>
      </c>
      <c r="AP57" s="16">
        <f>PWT!BT57</f>
        <v>5448.4591</v>
      </c>
      <c r="AQ57" s="16">
        <f>PWT!CI57</f>
        <v>9919.1918</v>
      </c>
      <c r="AR57" s="7">
        <f>NEWS!AX57</f>
        <v>328550</v>
      </c>
      <c r="AS57" s="7">
        <f>PWT!F57/100</f>
        <v>0.12261613</v>
      </c>
      <c r="AT57" s="7">
        <f>Cook!C57</f>
        <v>999</v>
      </c>
      <c r="AU57" s="7">
        <f>Cook!D57</f>
        <v>999</v>
      </c>
      <c r="AV57" s="7">
        <f>Cook!E57</f>
        <v>999</v>
      </c>
      <c r="AW57" s="7">
        <f>prices!B57</f>
        <v>61.129178</v>
      </c>
      <c r="AX57" s="7">
        <f>prices!AR57</f>
        <v>32.694526</v>
      </c>
    </row>
    <row r="58" spans="1:50" ht="12.75">
      <c r="A58" s="15" t="s">
        <v>57</v>
      </c>
      <c r="B58" s="15" t="s">
        <v>158</v>
      </c>
      <c r="C58" s="15">
        <v>57</v>
      </c>
      <c r="D58" s="7">
        <v>1</v>
      </c>
      <c r="E58" s="7">
        <v>1</v>
      </c>
      <c r="F58" s="7">
        <v>0</v>
      </c>
      <c r="G58" s="7">
        <f>PWT!AU58/PWT!CJ58*100</f>
        <v>1852.388959424547</v>
      </c>
      <c r="H58" s="16">
        <f>PWT!BO58/PWT!DD58*100</f>
        <v>1863.4190681449618</v>
      </c>
      <c r="I58" s="16">
        <f>PWT!BT58/PWT!DI58*100</f>
        <v>1699.0279205868376</v>
      </c>
      <c r="J58" s="7">
        <f>PWT!CI58/PWT!DX58*100</f>
        <v>1949.2302205898743</v>
      </c>
      <c r="K58" s="7">
        <f>((PWT!FM58/PWT!DY58)^(1/40)-1)*100</f>
        <v>2.144076292404762</v>
      </c>
      <c r="L58" s="16">
        <f>((PWT!EX58/PWT!DY58)^(1/25)-1)*100</f>
        <v>1.9459200918880315</v>
      </c>
      <c r="M58" s="16">
        <f>((PWT!ES58/PWT!DY58)^(1/20)-1)*100</f>
        <v>1.8661306885755735</v>
      </c>
      <c r="N58" s="16">
        <f>((PWT!FM58/PWT!ES58)^(1/20)-1)*100</f>
        <v>2.4227802813632016</v>
      </c>
      <c r="O58" s="16">
        <f>AVERAGE(PWT!F58:PWT!AT58)/100</f>
        <v>0.07321282634146341</v>
      </c>
      <c r="P58" s="16">
        <f>AVERAGE(PWT!F58:PWT!AE58)/100</f>
        <v>0.06858570861538461</v>
      </c>
      <c r="Q58" s="16">
        <f>AVERAGE(PWT!F58:PWT!Z58)/100</f>
        <v>0.06820956328571429</v>
      </c>
      <c r="R58" s="16">
        <f>AVERAGE(PWT!Z58:PWT!AT58)/100</f>
        <v>0.07833175095238094</v>
      </c>
      <c r="S58" s="16">
        <f>SCHOOL!B58/100</f>
        <v>0.015693535872083338</v>
      </c>
      <c r="T58" s="16">
        <f>SCHOOL!C58/100</f>
        <v>0.011077950000000001</v>
      </c>
      <c r="U58" s="16">
        <f>SCHOOL!D58/100</f>
        <v>0.01046666</v>
      </c>
      <c r="V58" s="16">
        <f>SCHOOL!E58/100</f>
        <v>0.02140962456975</v>
      </c>
      <c r="W58" s="16">
        <f>NEWS!C58</f>
        <v>0.0008614590850000001</v>
      </c>
      <c r="X58" s="7">
        <f>NEWS!D58</f>
        <v>0.0007108175775000001</v>
      </c>
      <c r="Y58" s="7">
        <f>NEWS!E58</f>
        <v>0.0004966357033333334</v>
      </c>
      <c r="Z58" s="16">
        <f>NEWS!F58</f>
        <v>0.001071456915</v>
      </c>
      <c r="AA58" s="17">
        <v>999</v>
      </c>
      <c r="AB58" s="7">
        <f>WVS!F58</f>
        <v>999</v>
      </c>
      <c r="AC58" s="7">
        <f>WVS!E58</f>
        <v>999</v>
      </c>
      <c r="AD58" s="7">
        <v>999</v>
      </c>
      <c r="AE58" s="7">
        <v>999</v>
      </c>
      <c r="AF58" s="7">
        <v>999</v>
      </c>
      <c r="AG58" s="7">
        <f>SCHOOL!DK58</f>
        <v>0.26</v>
      </c>
      <c r="AH58" s="7">
        <f>SCHOOL!DL58</f>
        <v>999</v>
      </c>
      <c r="AI58" s="7">
        <f>SCHOOL!DM58</f>
        <v>0.88</v>
      </c>
      <c r="AJ58" s="16">
        <f>Postal!B58</f>
        <v>0.0002820833333333333</v>
      </c>
      <c r="AK58" s="18">
        <v>1</v>
      </c>
      <c r="AL58" s="18">
        <v>0</v>
      </c>
      <c r="AM58" s="18">
        <v>0</v>
      </c>
      <c r="AN58" s="16">
        <f>PWT!AU58</f>
        <v>982.61829</v>
      </c>
      <c r="AO58" s="16">
        <f>PWT!BO58</f>
        <v>944.41579</v>
      </c>
      <c r="AP58" s="16">
        <f>PWT!BT58</f>
        <v>859.01948</v>
      </c>
      <c r="AQ58" s="16">
        <f>PWT!CI58</f>
        <v>969.40038</v>
      </c>
      <c r="AR58" s="7">
        <f>NEWS!AX58</f>
        <v>1220190</v>
      </c>
      <c r="AS58" s="7">
        <f>PWT!F58/100</f>
        <v>0.035764201999999995</v>
      </c>
      <c r="AT58" s="7">
        <f>Cook!C58</f>
        <v>999</v>
      </c>
      <c r="AU58" s="7">
        <f>Cook!D58</f>
        <v>999</v>
      </c>
      <c r="AV58" s="7">
        <f>Cook!E58</f>
        <v>999</v>
      </c>
      <c r="AW58" s="7">
        <f>prices!B58</f>
        <v>35.40834</v>
      </c>
      <c r="AX58" s="7">
        <f>prices!AR58</f>
        <v>44.808121</v>
      </c>
    </row>
    <row r="59" spans="1:50" ht="12.75">
      <c r="A59" s="15" t="s">
        <v>58</v>
      </c>
      <c r="B59" s="15" t="s">
        <v>160</v>
      </c>
      <c r="C59" s="15">
        <v>58</v>
      </c>
      <c r="D59" s="7">
        <v>1</v>
      </c>
      <c r="E59" s="7">
        <v>0</v>
      </c>
      <c r="F59" s="7">
        <v>0</v>
      </c>
      <c r="G59" s="7">
        <f>PWT!AU59/PWT!CJ59*100</f>
        <v>1897.6526237535943</v>
      </c>
      <c r="H59" s="16">
        <f>PWT!BO59/PWT!DD59*100</f>
        <v>3552.926841006355</v>
      </c>
      <c r="I59" s="16">
        <f>PWT!BT59/PWT!DI59*100</f>
        <v>2901.774394827337</v>
      </c>
      <c r="J59" s="7">
        <f>PWT!CH59/PWT!DW59*100</f>
        <v>2493.6614257102174</v>
      </c>
      <c r="K59" s="7">
        <f>((PWT!FM59/PWT!DY59)^(1/40)-1)*100</f>
        <v>2.3905179556173994</v>
      </c>
      <c r="L59" s="16">
        <f>((PWT!EX59/PWT!DY59)^(1/25)-1)*100</f>
        <v>2.081645776300789</v>
      </c>
      <c r="M59" s="16">
        <f>((PWT!ES59/PWT!DY59)^(1/20)-1)*100</f>
        <v>2.092421218092011</v>
      </c>
      <c r="N59" s="16">
        <f>((PWT!FM59/PWT!ES59)^(1/20)-1)*100</f>
        <v>2.68948509727136</v>
      </c>
      <c r="O59" s="16">
        <f>AVERAGE(PWT!F59:PWT!AT59)/100</f>
        <v>0.05954825067249999</v>
      </c>
      <c r="P59" s="16">
        <f>AVERAGE(PWT!F59:PWT!AE59)/100</f>
        <v>0.041585756957692316</v>
      </c>
      <c r="Q59" s="16">
        <f>AVERAGE(PWT!F59:PWT!Z59)/100</f>
        <v>0.03442438647142858</v>
      </c>
      <c r="R59" s="16">
        <f>AVERAGE(PWT!Z59:PWT!AT59)/100</f>
        <v>0.08489398750000002</v>
      </c>
      <c r="S59" s="16">
        <f>SCHOOL!B59/100</f>
        <v>0.018329339931401373</v>
      </c>
      <c r="T59" s="16">
        <f>SCHOOL!C59/100</f>
        <v>0.010652366666666668</v>
      </c>
      <c r="U59" s="16">
        <f>SCHOOL!D59/100</f>
        <v>0.00682174</v>
      </c>
      <c r="V59" s="16">
        <f>SCHOOL!E59/100</f>
        <v>0.030298351876522474</v>
      </c>
      <c r="W59" s="16">
        <f>NEWS!C59</f>
        <v>0.00047078423</v>
      </c>
      <c r="X59" s="7">
        <f>NEWS!D59</f>
        <v>999</v>
      </c>
      <c r="Y59" s="7">
        <f>NEWS!E59</f>
        <v>999</v>
      </c>
      <c r="Z59" s="16">
        <f>NEWS!F59</f>
        <v>0.00047078423</v>
      </c>
      <c r="AA59" s="17">
        <v>999</v>
      </c>
      <c r="AB59" s="7">
        <f>WVS!F59</f>
        <v>999</v>
      </c>
      <c r="AC59" s="7">
        <f>WVS!E59</f>
        <v>999</v>
      </c>
      <c r="AD59" s="7">
        <v>999</v>
      </c>
      <c r="AE59" s="7">
        <v>999</v>
      </c>
      <c r="AF59" s="7">
        <v>999</v>
      </c>
      <c r="AG59" s="7">
        <f>SCHOOL!DK59</f>
        <v>999</v>
      </c>
      <c r="AH59" s="7">
        <f>SCHOOL!DL59</f>
        <v>999</v>
      </c>
      <c r="AI59" s="7">
        <f>SCHOOL!DM59</f>
        <v>2.42</v>
      </c>
      <c r="AJ59" s="16">
        <f>Postal!B59</f>
        <v>0.0033590000000000004</v>
      </c>
      <c r="AK59" s="18">
        <v>1</v>
      </c>
      <c r="AL59" s="18">
        <v>0</v>
      </c>
      <c r="AM59" s="18">
        <v>0</v>
      </c>
      <c r="AN59" s="16">
        <f>PWT!AU59</f>
        <v>1045.0103</v>
      </c>
      <c r="AO59" s="16">
        <f>PWT!BO59</f>
        <v>1891.5684</v>
      </c>
      <c r="AP59" s="16">
        <f>PWT!BT59</f>
        <v>1500.8664</v>
      </c>
      <c r="AQ59" s="16">
        <f>PWT!CH59</f>
        <v>1314.7881</v>
      </c>
      <c r="AR59" s="7">
        <f>NEWS!AX59</f>
        <v>1025220</v>
      </c>
      <c r="AS59" s="7">
        <f>PWT!F59/100</f>
        <v>0.033817253</v>
      </c>
      <c r="AT59" s="7">
        <f>Cook!C59</f>
        <v>999</v>
      </c>
      <c r="AU59" s="7">
        <f>Cook!D59</f>
        <v>999</v>
      </c>
      <c r="AV59" s="7">
        <f>Cook!E59</f>
        <v>999</v>
      </c>
      <c r="AW59" s="7">
        <f>prices!B59</f>
        <v>202.78839</v>
      </c>
      <c r="AX59" s="7">
        <f>prices!AR59</f>
        <v>13.399044</v>
      </c>
    </row>
    <row r="60" spans="1:50" ht="12.75">
      <c r="A60" s="15" t="s">
        <v>59</v>
      </c>
      <c r="B60" s="15" t="s">
        <v>161</v>
      </c>
      <c r="C60" s="15">
        <v>59</v>
      </c>
      <c r="D60" s="7">
        <v>1</v>
      </c>
      <c r="E60" s="7">
        <v>0</v>
      </c>
      <c r="F60" s="7">
        <v>0</v>
      </c>
      <c r="G60" s="7">
        <f>PWT!AU60/PWT!CJ60*100</f>
        <v>6200.595142256867</v>
      </c>
      <c r="H60" s="16">
        <f>PWT!BO60/PWT!DD60*100</f>
        <v>9480.920033731287</v>
      </c>
      <c r="I60" s="16">
        <f>PWT!BT60/PWT!DI60*100</f>
        <v>10795.056208135858</v>
      </c>
      <c r="J60" s="7">
        <f>PWT!CI60/PWT!DX60*100</f>
        <v>20441.178808405453</v>
      </c>
      <c r="K60" s="7">
        <f>((PWT!FM60/PWT!DY60)^(1/40)-1)*100</f>
        <v>2.220025728862929</v>
      </c>
      <c r="L60" s="16">
        <f>((PWT!EX60/PWT!DY60)^(1/25)-1)*100</f>
        <v>2.643191297511893</v>
      </c>
      <c r="M60" s="16">
        <f>((PWT!ES60/PWT!DY60)^(1/20)-1)*100</f>
        <v>2.825724493756687</v>
      </c>
      <c r="N60" s="16">
        <f>((PWT!FM60/PWT!ES60)^(1/20)-1)*100</f>
        <v>1.6178948551325734</v>
      </c>
      <c r="O60" s="16">
        <f>AVERAGE(PWT!F60:PWT!AT60)/100</f>
        <v>0.1233863034390244</v>
      </c>
      <c r="P60" s="16">
        <f>AVERAGE(PWT!F60:PWT!AE60)/100</f>
        <v>0.1223937919615385</v>
      </c>
      <c r="Q60" s="16">
        <f>AVERAGE(PWT!F60:PWT!Z60)/100</f>
        <v>0.12660726704761907</v>
      </c>
      <c r="R60" s="16">
        <f>AVERAGE(PWT!Z60:PWT!AT60)/100</f>
        <v>0.11955562109523807</v>
      </c>
      <c r="S60" s="16">
        <f>SCHOOL!B60/100</f>
        <v>0.07615387770431442</v>
      </c>
      <c r="T60" s="16">
        <f>SCHOOL!C60/100</f>
        <v>0.06965928333333334</v>
      </c>
      <c r="U60" s="16">
        <f>SCHOOL!D60/100</f>
        <v>0.06673948</v>
      </c>
      <c r="V60" s="16">
        <f>SCHOOL!E60/100</f>
        <v>0.08904653986776598</v>
      </c>
      <c r="W60" s="16">
        <f>NEWS!C60</f>
        <v>0.08124684649999998</v>
      </c>
      <c r="X60" s="7">
        <f>NEWS!D60</f>
        <v>0.08512348175</v>
      </c>
      <c r="Y60" s="7">
        <f>NEWS!E60</f>
        <v>0.090532097</v>
      </c>
      <c r="Z60" s="16">
        <f>NEWS!F60</f>
        <v>0.07467513075</v>
      </c>
      <c r="AA60" s="17">
        <v>999</v>
      </c>
      <c r="AB60" s="7">
        <f>WVS!F60</f>
        <v>999</v>
      </c>
      <c r="AC60" s="7">
        <f>WVS!E60</f>
        <v>999</v>
      </c>
      <c r="AD60" s="7">
        <v>999</v>
      </c>
      <c r="AE60" s="7">
        <v>999</v>
      </c>
      <c r="AF60" s="7">
        <v>999</v>
      </c>
      <c r="AG60" s="7">
        <f>SCHOOL!DK60</f>
        <v>3.13</v>
      </c>
      <c r="AH60" s="7">
        <f>SCHOOL!DL60</f>
        <v>999</v>
      </c>
      <c r="AI60" s="7">
        <f>SCHOOL!DM60</f>
        <v>6</v>
      </c>
      <c r="AJ60" s="16">
        <f>Postal!B60</f>
        <v>0.02717547619047619</v>
      </c>
      <c r="AK60" s="18">
        <v>1</v>
      </c>
      <c r="AL60" s="18">
        <v>0</v>
      </c>
      <c r="AM60" s="18">
        <v>0</v>
      </c>
      <c r="AN60" s="16">
        <f>PWT!AU60</f>
        <v>3157.9011</v>
      </c>
      <c r="AO60" s="16">
        <f>PWT!BO60</f>
        <v>5759.9406</v>
      </c>
      <c r="AP60" s="16">
        <f>PWT!BT60</f>
        <v>6856.3652</v>
      </c>
      <c r="AQ60" s="16">
        <f>PWT!CI60</f>
        <v>13931.688</v>
      </c>
      <c r="AR60" s="7">
        <f>NEWS!AX60</f>
        <v>2030</v>
      </c>
      <c r="AS60" s="7">
        <f>PWT!F60/100</f>
        <v>0.2458991</v>
      </c>
      <c r="AT60" s="7">
        <f>Cook!C60</f>
        <v>999</v>
      </c>
      <c r="AU60" s="7">
        <f>Cook!D60</f>
        <v>999</v>
      </c>
      <c r="AV60" s="7">
        <f>Cook!E60</f>
        <v>999</v>
      </c>
      <c r="AW60" s="7">
        <f>prices!B60</f>
        <v>29.086329</v>
      </c>
      <c r="AX60" s="7">
        <f>prices!AR60</f>
        <v>26.673188</v>
      </c>
    </row>
    <row r="61" spans="1:50" ht="12.75">
      <c r="A61" s="15" t="s">
        <v>60</v>
      </c>
      <c r="B61" s="15" t="s">
        <v>157</v>
      </c>
      <c r="C61" s="15">
        <v>60</v>
      </c>
      <c r="D61" s="7">
        <v>1</v>
      </c>
      <c r="E61" s="7">
        <v>1</v>
      </c>
      <c r="F61" s="7">
        <v>0</v>
      </c>
      <c r="G61" s="7">
        <f>PWT!AU61/PWT!CJ61*100</f>
        <v>7898.53933842788</v>
      </c>
      <c r="H61" s="16">
        <f>PWT!BO61/PWT!DD61*100</f>
        <v>14987.49825676809</v>
      </c>
      <c r="I61" s="16">
        <f>PWT!BT61/PWT!DI61*100</f>
        <v>14216.32120257989</v>
      </c>
      <c r="J61" s="7">
        <f>PWT!CI61/PWT!DX61*100</f>
        <v>14393.451395268192</v>
      </c>
      <c r="K61" s="7">
        <f>((PWT!FM61/PWT!DY61)^(1/40)-1)*100</f>
        <v>2.953240992219297</v>
      </c>
      <c r="L61" s="16">
        <f>((PWT!EX61/PWT!DY61)^(1/25)-1)*100</f>
        <v>3.181173908595891</v>
      </c>
      <c r="M61" s="16">
        <f>((PWT!ES61/PWT!DY61)^(1/20)-1)*100</f>
        <v>3.133876453966944</v>
      </c>
      <c r="N61" s="16">
        <f>((PWT!FM61/PWT!ES61)^(1/20)-1)*100</f>
        <v>2.772921907312753</v>
      </c>
      <c r="O61" s="16">
        <f>AVERAGE(PWT!F61:PWT!AT61)/100</f>
        <v>0.18298925951219513</v>
      </c>
      <c r="P61" s="16">
        <f>AVERAGE(PWT!F61:PWT!AE61)/100</f>
        <v>0.18382025576923078</v>
      </c>
      <c r="Q61" s="16">
        <f>AVERAGE(PWT!F61:PWT!Z61)/100</f>
        <v>0.18729570809523807</v>
      </c>
      <c r="R61" s="16">
        <f>AVERAGE(PWT!Z61:PWT!AT61)/100</f>
        <v>0.18126258904761905</v>
      </c>
      <c r="S61" s="16">
        <f>SCHOOL!B61/100</f>
        <v>0.08409922826046676</v>
      </c>
      <c r="T61" s="16">
        <f>SCHOOL!C61/100</f>
        <v>0.06665244999999999</v>
      </c>
      <c r="U61" s="16">
        <f>SCHOOL!D61/100</f>
        <v>0.05654252</v>
      </c>
      <c r="V61" s="16">
        <f>SCHOOL!E61/100</f>
        <v>0.11550163086884019</v>
      </c>
      <c r="W61" s="16">
        <f>NEWS!C61</f>
        <v>0.11276498383333332</v>
      </c>
      <c r="X61" s="7">
        <f>NEWS!D61</f>
        <v>0.10977996825</v>
      </c>
      <c r="Y61" s="7">
        <f>NEWS!E61</f>
        <v>0.10236172099999999</v>
      </c>
      <c r="Z61" s="16">
        <f>NEWS!F61</f>
        <v>0.123166475</v>
      </c>
      <c r="AA61" s="17">
        <v>0.75</v>
      </c>
      <c r="AB61" s="7">
        <f>WVS!F61</f>
        <v>0.2134997692935405</v>
      </c>
      <c r="AC61" s="7">
        <f>WVS!E61</f>
        <v>0.17653480606216035</v>
      </c>
      <c r="AD61" s="7">
        <v>0.5924451324508658</v>
      </c>
      <c r="AE61" s="7">
        <v>0.308945230415754</v>
      </c>
      <c r="AF61" s="7">
        <v>0.127328172319024</v>
      </c>
      <c r="AG61" s="7">
        <f>SCHOOL!DK61</f>
        <v>2.76</v>
      </c>
      <c r="AH61" s="7">
        <f>SCHOOL!DL61</f>
        <v>3.68</v>
      </c>
      <c r="AI61" s="7">
        <f>SCHOOL!DM61</f>
        <v>7.23</v>
      </c>
      <c r="AJ61" s="16">
        <f>Postal!B61</f>
        <v>0.008385249999999999</v>
      </c>
      <c r="AK61" s="18">
        <v>0</v>
      </c>
      <c r="AL61" s="18">
        <v>1</v>
      </c>
      <c r="AM61" s="18">
        <v>0</v>
      </c>
      <c r="AN61" s="16">
        <f>PWT!AU61</f>
        <v>3980.3435</v>
      </c>
      <c r="AO61" s="16">
        <f>PWT!BO61</f>
        <v>7654.7586</v>
      </c>
      <c r="AP61" s="16">
        <f>PWT!BT61</f>
        <v>7673.3093</v>
      </c>
      <c r="AQ61" s="16">
        <f>PWT!CI61</f>
        <v>8762.3364</v>
      </c>
      <c r="AR61" s="7">
        <f>NEWS!AX61</f>
        <v>1908690</v>
      </c>
      <c r="AS61" s="7">
        <f>PWT!F61/100</f>
        <v>0.16864066</v>
      </c>
      <c r="AT61" s="7">
        <f>Cook!C61</f>
        <v>0</v>
      </c>
      <c r="AU61" s="7">
        <f>Cook!D61</f>
        <v>0</v>
      </c>
      <c r="AV61" s="7">
        <f>Cook!E61</f>
        <v>0</v>
      </c>
      <c r="AW61" s="7">
        <f>prices!B61</f>
        <v>41.251489</v>
      </c>
      <c r="AX61" s="7">
        <f>prices!AR61</f>
        <v>48.773607</v>
      </c>
    </row>
    <row r="62" spans="1:50" ht="12.75">
      <c r="A62" s="15" t="s">
        <v>61</v>
      </c>
      <c r="B62" s="15" t="s">
        <v>155</v>
      </c>
      <c r="C62" s="15">
        <v>61</v>
      </c>
      <c r="D62" s="7">
        <v>1</v>
      </c>
      <c r="E62" s="7">
        <v>1</v>
      </c>
      <c r="F62" s="7">
        <v>0</v>
      </c>
      <c r="G62" s="7">
        <f>PWT!AU62/PWT!CJ62*100</f>
        <v>2487.2758246818184</v>
      </c>
      <c r="H62" s="16">
        <f>PWT!BO62/PWT!DD62*100</f>
        <v>5680.182084209021</v>
      </c>
      <c r="I62" s="16">
        <f>PWT!BT62/PWT!DI62*100</f>
        <v>5786.810664566819</v>
      </c>
      <c r="J62" s="7">
        <f>PWT!CI62/PWT!DX62*100</f>
        <v>6072.860060507744</v>
      </c>
      <c r="K62" s="7">
        <f>((PWT!FM62/PWT!DY62)^(1/40)-1)*100</f>
        <v>2.6736995474012204</v>
      </c>
      <c r="L62" s="16">
        <f>((PWT!EX62/PWT!DY62)^(1/25)-1)*100</f>
        <v>2.6453750532198006</v>
      </c>
      <c r="M62" s="16">
        <f>((PWT!ES62/PWT!DY62)^(1/20)-1)*100</f>
        <v>2.600434896927162</v>
      </c>
      <c r="N62" s="16">
        <f>((PWT!FM62/PWT!ES62)^(1/20)-1)*100</f>
        <v>2.7470165145054626</v>
      </c>
      <c r="O62" s="16">
        <f>AVERAGE(PWT!F62:PWT!AT62)/100</f>
        <v>0.12889310570731705</v>
      </c>
      <c r="P62" s="16">
        <f>AVERAGE(PWT!F62:PWT!AE62)/100</f>
        <v>0.1348945236538461</v>
      </c>
      <c r="Q62" s="16">
        <f>AVERAGE(PWT!F62:PWT!Z62)/100</f>
        <v>0.13180774690476188</v>
      </c>
      <c r="R62" s="16">
        <f>AVERAGE(PWT!Z62:PWT!AT62)/100</f>
        <v>0.1274073128095238</v>
      </c>
      <c r="S62" s="16">
        <f>SCHOOL!B62/100</f>
        <v>0.047856493966405136</v>
      </c>
      <c r="T62" s="16">
        <f>SCHOOL!C62/100</f>
        <v>0.0361665</v>
      </c>
      <c r="U62" s="16">
        <f>SCHOOL!D62/100</f>
        <v>0.02913466</v>
      </c>
      <c r="V62" s="16">
        <f>SCHOOL!E62/100</f>
        <v>0.06759938913952926</v>
      </c>
      <c r="W62" s="16">
        <f>NEWS!C62</f>
        <v>0.016656655166666666</v>
      </c>
      <c r="X62" s="7">
        <f>NEWS!D62</f>
        <v>0.01568853625</v>
      </c>
      <c r="Y62" s="7">
        <f>NEWS!E62</f>
        <v>0.015990726333333333</v>
      </c>
      <c r="Z62" s="16">
        <f>NEWS!F62</f>
        <v>0.016474550750000004</v>
      </c>
      <c r="AA62" s="17">
        <v>-0.57</v>
      </c>
      <c r="AB62" s="7">
        <f>WVS!F62</f>
        <v>0.2353987600365817</v>
      </c>
      <c r="AC62" s="7">
        <f>WVS!E62</f>
        <v>0.2353987600365817</v>
      </c>
      <c r="AD62" s="7">
        <v>999</v>
      </c>
      <c r="AE62" s="7">
        <v>999</v>
      </c>
      <c r="AF62" s="7">
        <v>999</v>
      </c>
      <c r="AG62" s="7">
        <f>SCHOOL!DK62</f>
        <v>999</v>
      </c>
      <c r="AH62" s="7">
        <f>SCHOOL!DL62</f>
        <v>999</v>
      </c>
      <c r="AI62" s="7">
        <f>SCHOOL!DM62</f>
        <v>999</v>
      </c>
      <c r="AJ62" s="16">
        <f>Postal!B62</f>
        <v>0.02033390476190477</v>
      </c>
      <c r="AK62" s="18">
        <v>0</v>
      </c>
      <c r="AL62" s="18">
        <v>0</v>
      </c>
      <c r="AM62" s="18">
        <v>0</v>
      </c>
      <c r="AN62" s="16">
        <f>PWT!AU62</f>
        <v>1308.1198</v>
      </c>
      <c r="AO62" s="16">
        <f>PWT!BO62</f>
        <v>2994.3433</v>
      </c>
      <c r="AP62" s="16">
        <f>PWT!BT62</f>
        <v>3139.4967</v>
      </c>
      <c r="AQ62" s="16">
        <f>PWT!CI62</f>
        <v>3716.7046</v>
      </c>
      <c r="AR62" s="7">
        <f>NEWS!AX62</f>
        <v>446300</v>
      </c>
      <c r="AS62" s="7">
        <f>PWT!F62/100</f>
        <v>0.10931195</v>
      </c>
      <c r="AT62" s="7">
        <f>Cook!C62</f>
        <v>999</v>
      </c>
      <c r="AU62" s="7">
        <f>Cook!D62</f>
        <v>999</v>
      </c>
      <c r="AV62" s="7">
        <f>Cook!E62</f>
        <v>999</v>
      </c>
      <c r="AW62" s="7">
        <f>prices!B62</f>
        <v>44.386451</v>
      </c>
      <c r="AX62" s="7">
        <f>prices!AR62</f>
        <v>29.968988</v>
      </c>
    </row>
    <row r="63" spans="1:50" ht="12.75">
      <c r="A63" s="15" t="s">
        <v>62</v>
      </c>
      <c r="B63" s="15" t="s">
        <v>159</v>
      </c>
      <c r="C63" s="15">
        <v>62</v>
      </c>
      <c r="D63" s="7">
        <v>1</v>
      </c>
      <c r="E63" s="7">
        <v>0</v>
      </c>
      <c r="F63" s="7">
        <v>0</v>
      </c>
      <c r="G63" s="7">
        <f>PWT!AU63/PWT!CJ63*100</f>
        <v>2834.2511546528317</v>
      </c>
      <c r="H63" s="16">
        <f>PWT!BO63/PWT!DD63*100</f>
        <v>2141.4815712700047</v>
      </c>
      <c r="I63" s="16">
        <f>PWT!BT63/PWT!DI63*100</f>
        <v>1472.9021872917278</v>
      </c>
      <c r="J63" s="7">
        <f>PWT!CI63/PWT!DX63*100</f>
        <v>1948.8192496175898</v>
      </c>
      <c r="K63" s="7">
        <f>((PWT!FM63/PWT!DY63)^(1/40)-1)*100</f>
        <v>2.064834680738259</v>
      </c>
      <c r="L63" s="16">
        <f>((PWT!EX63/PWT!DY63)^(1/25)-1)*100</f>
        <v>2.1861780550481047</v>
      </c>
      <c r="M63" s="16">
        <f>((PWT!ES63/PWT!DY63)^(1/20)-1)*100</f>
        <v>2.1626144083423116</v>
      </c>
      <c r="N63" s="16">
        <f>((PWT!FM63/PWT!ES63)^(1/20)-1)*100</f>
        <v>1.967148538005592</v>
      </c>
      <c r="O63" s="16">
        <f>AVERAGE(PWT!F63:PWT!AT63)/100</f>
        <v>0.024769391780487805</v>
      </c>
      <c r="P63" s="16">
        <f>AVERAGE(PWT!F63:PWT!AE63)/100</f>
        <v>0.018992576500000004</v>
      </c>
      <c r="Q63" s="16">
        <f>AVERAGE(PWT!F63:PWT!Z63)/100</f>
        <v>0.01864096804761905</v>
      </c>
      <c r="R63" s="16">
        <f>AVERAGE(PWT!Z63:PWT!AT63)/100</f>
        <v>0.030662610904761904</v>
      </c>
      <c r="S63" s="16">
        <f>SCHOOL!B63/100</f>
        <v>0.010892003035779205</v>
      </c>
      <c r="T63" s="16">
        <f>SCHOOL!C63/100</f>
        <v>0.007609083333333333</v>
      </c>
      <c r="U63" s="16">
        <f>SCHOOL!D63/100</f>
        <v>0.00631612</v>
      </c>
      <c r="V63" s="16">
        <f>SCHOOL!E63/100</f>
        <v>0.01527074546440257</v>
      </c>
      <c r="W63" s="16">
        <f>NEWS!C63</f>
        <v>0.00526908215</v>
      </c>
      <c r="X63" s="7">
        <f>NEWS!D63</f>
        <v>0.00520840645</v>
      </c>
      <c r="Y63" s="7">
        <f>NEWS!E63</f>
        <v>0.0049505975999999995</v>
      </c>
      <c r="Z63" s="16">
        <f>NEWS!F63</f>
        <v>0.00530683875</v>
      </c>
      <c r="AA63" s="17">
        <v>999</v>
      </c>
      <c r="AB63" s="7">
        <f>WVS!F63</f>
        <v>999</v>
      </c>
      <c r="AC63" s="7">
        <f>WVS!E63</f>
        <v>999</v>
      </c>
      <c r="AD63" s="7">
        <v>999</v>
      </c>
      <c r="AE63" s="7">
        <v>999</v>
      </c>
      <c r="AF63" s="7">
        <v>999</v>
      </c>
      <c r="AG63" s="7">
        <f>SCHOOL!DK63</f>
        <v>0.48</v>
      </c>
      <c r="AH63" s="7">
        <f>SCHOOL!DL63</f>
        <v>999</v>
      </c>
      <c r="AI63" s="7">
        <f>SCHOOL!DM63</f>
        <v>1.11</v>
      </c>
      <c r="AJ63" s="16">
        <f>Postal!B63</f>
        <v>0.0004900999999999999</v>
      </c>
      <c r="AK63" s="18">
        <v>1</v>
      </c>
      <c r="AL63" s="18">
        <v>0</v>
      </c>
      <c r="AM63" s="18">
        <v>0</v>
      </c>
      <c r="AN63" s="16">
        <f>PWT!AU63</f>
        <v>1578.956</v>
      </c>
      <c r="AO63" s="16">
        <f>PWT!BO63</f>
        <v>1128.9564</v>
      </c>
      <c r="AP63" s="16">
        <f>PWT!BT63</f>
        <v>776.34687</v>
      </c>
      <c r="AQ63" s="16">
        <f>PWT!CI63</f>
        <v>1037.0349</v>
      </c>
      <c r="AR63" s="7">
        <f>NEWS!AX63</f>
        <v>784090</v>
      </c>
      <c r="AS63" s="7">
        <f>PWT!F63/100</f>
        <v>0.016223849</v>
      </c>
      <c r="AT63" s="7">
        <f>Cook!C63</f>
        <v>999</v>
      </c>
      <c r="AU63" s="7">
        <f>Cook!D63</f>
        <v>999</v>
      </c>
      <c r="AV63" s="7">
        <f>Cook!E63</f>
        <v>999</v>
      </c>
      <c r="AW63" s="7">
        <f>prices!B63</f>
        <v>77.174993</v>
      </c>
      <c r="AX63" s="7">
        <f>prices!AR63</f>
        <v>35.433759</v>
      </c>
    </row>
    <row r="64" spans="1:50" ht="12.75">
      <c r="A64" s="15" t="s">
        <v>63</v>
      </c>
      <c r="B64" s="15" t="s">
        <v>169</v>
      </c>
      <c r="C64" s="15">
        <v>63</v>
      </c>
      <c r="D64" s="7">
        <v>1</v>
      </c>
      <c r="E64" s="7">
        <v>0</v>
      </c>
      <c r="F64" s="7">
        <v>0</v>
      </c>
      <c r="G64" s="7">
        <f>PWT!AU64/PWT!CJ64*100</f>
        <v>1353.4623853517817</v>
      </c>
      <c r="H64" s="16">
        <f>PWT!BO64/PWT!DD64*100</f>
        <v>1539.8396525252292</v>
      </c>
      <c r="I64" s="16">
        <f>PWT!BT64/PWT!DI64*100</f>
        <v>1798.7576944848404</v>
      </c>
      <c r="J64" s="7">
        <f>PWT!CI64/PWT!DX64*100</f>
        <v>2641.955082346007</v>
      </c>
      <c r="K64" s="7">
        <f>((PWT!FM64/PWT!DY64)^(1/40)-1)*100</f>
        <v>2.0464265783294966</v>
      </c>
      <c r="L64" s="16">
        <f>((PWT!EX64/PWT!DY64)^(1/25)-1)*100</f>
        <v>1.8753174352361235</v>
      </c>
      <c r="M64" s="16">
        <f>((PWT!ES64/PWT!DY64)^(1/20)-1)*100</f>
        <v>1.8247909263676032</v>
      </c>
      <c r="N64" s="16">
        <f>((PWT!FM64/PWT!ES64)^(1/20)-1)*100</f>
        <v>2.2685446507488605</v>
      </c>
      <c r="O64" s="16">
        <f>AVERAGE(PWT!F64:PWT!AT64)/100</f>
        <v>0.11161527853658536</v>
      </c>
      <c r="P64" s="16">
        <f>AVERAGE(PWT!F64:PWT!AE64)/100</f>
        <v>0.08356008423076922</v>
      </c>
      <c r="Q64" s="16">
        <f>AVERAGE(PWT!F64:PWT!Z64)/100</f>
        <v>0.07005910857142858</v>
      </c>
      <c r="R64" s="16">
        <f>AVERAGE(PWT!Z64:PWT!AT64)/100</f>
        <v>0.15453008761904763</v>
      </c>
      <c r="S64" s="16">
        <f>SCHOOL!B64/100</f>
        <v>0.04256804724918098</v>
      </c>
      <c r="T64" s="16">
        <f>SCHOOL!C64/100</f>
        <v>0.024792983333333334</v>
      </c>
      <c r="U64" s="16">
        <f>SCHOOL!D64/100</f>
        <v>0.02039348</v>
      </c>
      <c r="V64" s="16">
        <f>SCHOOL!E64/100</f>
        <v>0.06433402504852576</v>
      </c>
      <c r="W64" s="16">
        <f>NEWS!C64</f>
        <v>0.0071969388666666655</v>
      </c>
      <c r="X64" s="7">
        <f>NEWS!D64</f>
        <v>0.006771338524999999</v>
      </c>
      <c r="Y64" s="7">
        <f>NEWS!E64</f>
        <v>0.006352232699999999</v>
      </c>
      <c r="Z64" s="16">
        <f>NEWS!F64</f>
        <v>0.008091814749999999</v>
      </c>
      <c r="AA64" s="17">
        <v>-1.36</v>
      </c>
      <c r="AB64" s="7">
        <f>WVS!F64</f>
        <v>999</v>
      </c>
      <c r="AC64" s="7">
        <f>WVS!E64</f>
        <v>999</v>
      </c>
      <c r="AD64" s="7">
        <v>999</v>
      </c>
      <c r="AE64" s="7">
        <v>999</v>
      </c>
      <c r="AF64" s="7">
        <v>999</v>
      </c>
      <c r="AG64" s="7">
        <f>SCHOOL!DK64</f>
        <v>0.12</v>
      </c>
      <c r="AH64" s="7">
        <f>SCHOOL!DL64</f>
        <v>999</v>
      </c>
      <c r="AI64" s="7">
        <f>SCHOOL!DM64</f>
        <v>2.43</v>
      </c>
      <c r="AJ64" s="16">
        <f>Postal!B64</f>
        <v>0.0028406</v>
      </c>
      <c r="AK64" s="18">
        <v>0</v>
      </c>
      <c r="AL64" s="18">
        <v>0</v>
      </c>
      <c r="AM64" s="18">
        <v>0</v>
      </c>
      <c r="AN64" s="16">
        <f>PWT!AU64</f>
        <v>778.65189</v>
      </c>
      <c r="AO64" s="16">
        <f>PWT!BO64</f>
        <v>859.5331</v>
      </c>
      <c r="AP64" s="16">
        <f>PWT!BT64</f>
        <v>1000.5635</v>
      </c>
      <c r="AQ64" s="16">
        <f>PWT!CI64</f>
        <v>1459.3067</v>
      </c>
      <c r="AR64" s="7">
        <f>NEWS!AX64</f>
        <v>143000</v>
      </c>
      <c r="AS64" s="7">
        <f>PWT!F64/100</f>
        <v>0.030670081</v>
      </c>
      <c r="AT64" s="7">
        <f>Cook!C64</f>
        <v>999</v>
      </c>
      <c r="AU64" s="7">
        <f>Cook!D64</f>
        <v>999</v>
      </c>
      <c r="AV64" s="7">
        <f>Cook!E64</f>
        <v>999</v>
      </c>
      <c r="AW64" s="7">
        <f>prices!B64</f>
        <v>65.917264</v>
      </c>
      <c r="AX64" s="7">
        <f>prices!AR64</f>
        <v>51.517888</v>
      </c>
    </row>
    <row r="65" spans="1:50" ht="12.75">
      <c r="A65" s="15" t="s">
        <v>64</v>
      </c>
      <c r="B65" s="15" t="s">
        <v>167</v>
      </c>
      <c r="C65" s="15">
        <v>64</v>
      </c>
      <c r="D65" s="7">
        <v>1</v>
      </c>
      <c r="E65" s="7">
        <v>1</v>
      </c>
      <c r="F65" s="7">
        <v>1</v>
      </c>
      <c r="G65" s="7">
        <f>PWT!AU65/PWT!CJ65*100</f>
        <v>15156.847641343782</v>
      </c>
      <c r="H65" s="16">
        <f>PWT!BO65/PWT!DD65*100</f>
        <v>24516.914326504862</v>
      </c>
      <c r="I65" s="16">
        <f>PWT!BT65/PWT!DI65*100</f>
        <v>24557.561843956628</v>
      </c>
      <c r="J65" s="7">
        <f>PWT!CI65/PWT!DX65*100</f>
        <v>35803.47002377427</v>
      </c>
      <c r="K65" s="7">
        <f>((PWT!FM65/PWT!DY65)^(1/40)-1)*100</f>
        <v>1.0897024935515587</v>
      </c>
      <c r="L65" s="16">
        <f>((PWT!EX65/PWT!DY65)^(1/25)-1)*100</f>
        <v>1.4014377696007552</v>
      </c>
      <c r="M65" s="16">
        <f>((PWT!ES65/PWT!DY65)^(1/20)-1)*100</f>
        <v>1.4591502292374159</v>
      </c>
      <c r="N65" s="16">
        <f>((PWT!FM65/PWT!ES65)^(1/20)-1)*100</f>
        <v>0.7216000444080883</v>
      </c>
      <c r="O65" s="16">
        <f>AVERAGE(PWT!F65:PWT!AT65)/100</f>
        <v>0.2425052334146341</v>
      </c>
      <c r="P65" s="16">
        <f>AVERAGE(PWT!F65:PWT!AE65)/100</f>
        <v>0.25313352653846155</v>
      </c>
      <c r="Q65" s="16">
        <f>AVERAGE(PWT!F65:PWT!Z65)/100</f>
        <v>0.263416709047619</v>
      </c>
      <c r="R65" s="16">
        <f>AVERAGE(PWT!Z65:PWT!AT65)/100</f>
        <v>0.22129945000000004</v>
      </c>
      <c r="S65" s="16">
        <f>SCHOOL!B65/100</f>
        <v>0.11241574101296897</v>
      </c>
      <c r="T65" s="16">
        <f>SCHOOL!C65/100</f>
        <v>0.11008259999999997</v>
      </c>
      <c r="U65" s="16">
        <f>SCHOOL!D65/100</f>
        <v>0.10301566</v>
      </c>
      <c r="V65" s="16">
        <f>SCHOOL!E65/100</f>
        <v>0.12410979382334415</v>
      </c>
      <c r="W65" s="16">
        <f>NEWS!C65</f>
        <v>0.3116520833333334</v>
      </c>
      <c r="X65" s="7">
        <f>NEWS!D65</f>
        <v>0.31539389000000007</v>
      </c>
      <c r="Y65" s="7">
        <f>NEWS!E65</f>
        <v>0.3171118066666667</v>
      </c>
      <c r="Z65" s="16">
        <f>NEWS!F65</f>
        <v>0.31112837000000004</v>
      </c>
      <c r="AA65" s="17">
        <v>999</v>
      </c>
      <c r="AB65" s="7">
        <f>WVS!F65</f>
        <v>0.5980726971203902</v>
      </c>
      <c r="AC65" s="7">
        <f>WVS!E65</f>
        <v>0.4616488563101724</v>
      </c>
      <c r="AD65" s="7">
        <v>1.706718070760374</v>
      </c>
      <c r="AE65" s="7">
        <v>0.05094339622641509</v>
      </c>
      <c r="AF65" s="7">
        <v>0.1380503144654088</v>
      </c>
      <c r="AG65" s="7">
        <f>SCHOOL!DK65</f>
        <v>5.27</v>
      </c>
      <c r="AH65" s="7">
        <f>SCHOOL!DL65</f>
        <v>7.76</v>
      </c>
      <c r="AI65" s="7">
        <f>SCHOOL!DM65</f>
        <v>9.35</v>
      </c>
      <c r="AJ65" s="16">
        <f>Postal!B65</f>
        <v>0.3465186</v>
      </c>
      <c r="AK65" s="18">
        <v>0</v>
      </c>
      <c r="AL65" s="18">
        <v>0</v>
      </c>
      <c r="AM65" s="18">
        <v>0</v>
      </c>
      <c r="AN65" s="16">
        <f>PWT!AU65</f>
        <v>9245.9432</v>
      </c>
      <c r="AO65" s="16">
        <f>PWT!BO65</f>
        <v>16221.191</v>
      </c>
      <c r="AP65" s="16">
        <f>PWT!BT65</f>
        <v>16815.458</v>
      </c>
      <c r="AQ65" s="16">
        <f>PWT!CI65</f>
        <v>24312.803</v>
      </c>
      <c r="AR65" s="7">
        <f>NEWS!AX65</f>
        <v>33880</v>
      </c>
      <c r="AS65" s="7">
        <f>PWT!F65/100</f>
        <v>0.25215736</v>
      </c>
      <c r="AT65" s="7">
        <f>Cook!C65</f>
        <v>0.0234</v>
      </c>
      <c r="AU65" s="7">
        <f>Cook!D65</f>
        <v>60</v>
      </c>
      <c r="AV65" s="7">
        <f>Cook!E65</f>
        <v>9</v>
      </c>
      <c r="AW65" s="7">
        <f>prices!B65</f>
        <v>46.647842</v>
      </c>
      <c r="AX65" s="7">
        <f>prices!AR65</f>
        <v>48.252362</v>
      </c>
    </row>
    <row r="66" spans="1:50" ht="12.75">
      <c r="A66" s="15" t="s">
        <v>65</v>
      </c>
      <c r="B66" s="15" t="s">
        <v>170</v>
      </c>
      <c r="C66" s="15">
        <v>65</v>
      </c>
      <c r="D66" s="7">
        <v>1</v>
      </c>
      <c r="E66" s="7">
        <v>1</v>
      </c>
      <c r="F66" s="7">
        <v>1</v>
      </c>
      <c r="G66" s="7">
        <f>PWT!AU66/PWT!CJ66*100</f>
        <v>19734.17981469662</v>
      </c>
      <c r="H66" s="16">
        <f>PWT!BO66/PWT!DD66*100</f>
        <v>22483.979282953584</v>
      </c>
      <c r="I66" s="16">
        <f>PWT!BT66/PWT!DI66*100</f>
        <v>24806.398696740238</v>
      </c>
      <c r="J66" s="7">
        <f>PWT!CI66/PWT!DX66*100</f>
        <v>28636.872206277327</v>
      </c>
      <c r="K66" s="7">
        <f>((PWT!FM66/PWT!DY66)^(1/40)-1)*100</f>
        <v>1.5009622496676922</v>
      </c>
      <c r="L66" s="16">
        <f>((PWT!EX66/PWT!DY66)^(1/25)-1)*100</f>
        <v>1.7336441965512428</v>
      </c>
      <c r="M66" s="16">
        <f>((PWT!ES66/PWT!DY66)^(1/20)-1)*100</f>
        <v>1.7731715155159478</v>
      </c>
      <c r="N66" s="16">
        <f>((PWT!FM66/PWT!ES66)^(1/20)-1)*100</f>
        <v>1.2294810527526234</v>
      </c>
      <c r="O66" s="16">
        <f>AVERAGE(PWT!F66:PWT!AT66)/100</f>
        <v>0.20980720048780482</v>
      </c>
      <c r="P66" s="16">
        <f>AVERAGE(PWT!F66:PWT!AE66)/100</f>
        <v>0.2100076515384615</v>
      </c>
      <c r="Q66" s="16">
        <f>AVERAGE(PWT!F66:PWT!Z66)/100</f>
        <v>0.20627324047619044</v>
      </c>
      <c r="R66" s="16">
        <f>AVERAGE(PWT!Z66:PWT!AT66)/100</f>
        <v>0.21153049190476192</v>
      </c>
      <c r="S66" s="16">
        <f>SCHOOL!B66/100</f>
        <v>0.11840781558729237</v>
      </c>
      <c r="T66" s="16">
        <f>SCHOOL!C66/100</f>
        <v>0.11777238333333334</v>
      </c>
      <c r="U66" s="16">
        <f>SCHOOL!D66/100</f>
        <v>0.11741976000000001</v>
      </c>
      <c r="V66" s="16">
        <f>SCHOOL!E66/100</f>
        <v>0.12119332805712624</v>
      </c>
      <c r="W66" s="16">
        <f>NEWS!C66</f>
        <v>0.30685078000000005</v>
      </c>
      <c r="X66" s="7">
        <f>NEWS!D66</f>
        <v>0.3308943875</v>
      </c>
      <c r="Y66" s="7">
        <f>NEWS!E66</f>
        <v>0.33349472333333335</v>
      </c>
      <c r="Z66" s="16">
        <f>NEWS!F66</f>
        <v>0.29359554250000003</v>
      </c>
      <c r="AA66" s="17">
        <v>999</v>
      </c>
      <c r="AB66" s="7">
        <f>WVS!F66</f>
        <v>0.4905335628227194</v>
      </c>
      <c r="AC66" s="7">
        <f>WVS!E66</f>
        <v>0.4905335628227194</v>
      </c>
      <c r="AD66" s="7">
        <v>999</v>
      </c>
      <c r="AE66" s="7">
        <v>999</v>
      </c>
      <c r="AF66" s="7">
        <v>999</v>
      </c>
      <c r="AG66" s="7">
        <f>SCHOOL!DK66</f>
        <v>9.7</v>
      </c>
      <c r="AH66" s="7">
        <f>SCHOOL!DL66</f>
        <v>9.72</v>
      </c>
      <c r="AI66" s="7">
        <f>SCHOOL!DM66</f>
        <v>11.74</v>
      </c>
      <c r="AJ66" s="16">
        <f>Postal!B66</f>
        <v>0.22909300000000002</v>
      </c>
      <c r="AK66" s="18">
        <v>0</v>
      </c>
      <c r="AL66" s="18">
        <v>0</v>
      </c>
      <c r="AM66" s="18">
        <v>0</v>
      </c>
      <c r="AN66" s="16">
        <f>PWT!AU66</f>
        <v>11539.347</v>
      </c>
      <c r="AO66" s="16">
        <f>PWT!BO66</f>
        <v>14237.609</v>
      </c>
      <c r="AP66" s="16">
        <f>PWT!BT66</f>
        <v>16162.505</v>
      </c>
      <c r="AQ66" s="16">
        <f>PWT!CI66</f>
        <v>18815.654</v>
      </c>
      <c r="AR66" s="7">
        <f>NEWS!AX66</f>
        <v>267990</v>
      </c>
      <c r="AS66" s="7">
        <f>PWT!F66/100</f>
        <v>0.19987744</v>
      </c>
      <c r="AT66" s="7">
        <f>Cook!C66</f>
        <v>0</v>
      </c>
      <c r="AU66" s="7">
        <f>Cook!D66</f>
        <v>0</v>
      </c>
      <c r="AV66" s="7">
        <f>Cook!E66</f>
        <v>0</v>
      </c>
      <c r="AW66" s="7">
        <f>prices!B66</f>
        <v>65.616645</v>
      </c>
      <c r="AX66" s="7">
        <f>prices!AR66</f>
        <v>41.685225</v>
      </c>
    </row>
    <row r="67" spans="1:50" ht="12.75">
      <c r="A67" s="15" t="s">
        <v>66</v>
      </c>
      <c r="B67" s="15" t="s">
        <v>166</v>
      </c>
      <c r="C67" s="15">
        <v>66</v>
      </c>
      <c r="D67" s="7">
        <v>1</v>
      </c>
      <c r="E67" s="7">
        <v>1</v>
      </c>
      <c r="F67" s="7">
        <v>0</v>
      </c>
      <c r="G67" s="7">
        <f>PWT!AU67/PWT!CJ67*100</f>
        <v>5797.602552575074</v>
      </c>
      <c r="H67" s="16">
        <f>PWT!BO67/PWT!DD67*100</f>
        <v>6102.30527595334</v>
      </c>
      <c r="I67" s="16">
        <f>PWT!BT67/PWT!DI67*100</f>
        <v>6009.134489254987</v>
      </c>
      <c r="J67" s="7">
        <f>PWT!CI67/PWT!DX67*100</f>
        <v>3253.980050108933</v>
      </c>
      <c r="K67" s="7">
        <f>((PWT!FM67/PWT!DY67)^(1/40)-1)*100</f>
        <v>3.253579422701569</v>
      </c>
      <c r="L67" s="16">
        <f>((PWT!EX67/PWT!DY67)^(1/25)-1)*100</f>
        <v>3.229273332294036</v>
      </c>
      <c r="M67" s="16">
        <f>((PWT!ES67/PWT!DY67)^(1/20)-1)*100</f>
        <v>3.263874794437971</v>
      </c>
      <c r="N67" s="16">
        <f>((PWT!FM67/PWT!ES67)^(1/20)-1)*100</f>
        <v>3.243285077410074</v>
      </c>
      <c r="O67" s="16">
        <f>AVERAGE(PWT!F67:PWT!AT67)/100</f>
        <v>0.10835698792682924</v>
      </c>
      <c r="P67" s="16">
        <f>AVERAGE(PWT!F67:PWT!AE67)/100</f>
        <v>0.10071290180769232</v>
      </c>
      <c r="Q67" s="16">
        <f>AVERAGE(PWT!F67:PWT!Z67)/100</f>
        <v>0.09485920700000001</v>
      </c>
      <c r="R67" s="16">
        <f>AVERAGE(PWT!Z67:PWT!AT67)/100</f>
        <v>0.12143040447619048</v>
      </c>
      <c r="S67" s="16">
        <f>SCHOOL!B67/100</f>
        <v>0.07012710364511222</v>
      </c>
      <c r="T67" s="16">
        <f>SCHOOL!C67/100</f>
        <v>0.05236336666666666</v>
      </c>
      <c r="U67" s="16">
        <f>SCHOOL!D67/100</f>
        <v>0.044244599999999995</v>
      </c>
      <c r="V67" s="16">
        <f>SCHOOL!E67/100</f>
        <v>0.09980224656120198</v>
      </c>
      <c r="W67" s="16">
        <f>NEWS!C67</f>
        <v>0.04128674933333334</v>
      </c>
      <c r="X67" s="7">
        <f>NEWS!D67</f>
        <v>0.0428193685</v>
      </c>
      <c r="Y67" s="7">
        <f>NEWS!E67</f>
        <v>0.04142464966666667</v>
      </c>
      <c r="Z67" s="16">
        <f>NEWS!F67</f>
        <v>0.0425014865</v>
      </c>
      <c r="AA67" s="17">
        <v>0.88</v>
      </c>
      <c r="AB67" s="7">
        <f>WVS!F67</f>
        <v>999</v>
      </c>
      <c r="AC67" s="7">
        <f>WVS!E67</f>
        <v>999</v>
      </c>
      <c r="AD67" s="7">
        <v>999</v>
      </c>
      <c r="AE67" s="7">
        <v>999</v>
      </c>
      <c r="AF67" s="7">
        <v>999</v>
      </c>
      <c r="AG67" s="7">
        <f>SCHOOL!DK67</f>
        <v>2.26</v>
      </c>
      <c r="AH67" s="7">
        <f>SCHOOL!DL67</f>
        <v>999</v>
      </c>
      <c r="AI67" s="7">
        <f>SCHOOL!DM67</f>
        <v>4.58</v>
      </c>
      <c r="AJ67" s="16">
        <f>Postal!B67</f>
        <v>0.0014666666666666665</v>
      </c>
      <c r="AK67" s="18">
        <v>0</v>
      </c>
      <c r="AL67" s="18">
        <v>1</v>
      </c>
      <c r="AM67" s="18">
        <v>0</v>
      </c>
      <c r="AN67" s="16">
        <f>PWT!AU67</f>
        <v>2876.8907</v>
      </c>
      <c r="AO67" s="16">
        <f>PWT!BO67</f>
        <v>3038.7153</v>
      </c>
      <c r="AP67" s="16">
        <f>PWT!BT67</f>
        <v>2989.8777</v>
      </c>
      <c r="AQ67" s="16">
        <f>PWT!CI67</f>
        <v>1767.198</v>
      </c>
      <c r="AR67" s="7">
        <f>NEWS!AX67</f>
        <v>121400</v>
      </c>
      <c r="AS67" s="7">
        <f>PWT!F67/100</f>
        <v>0.069762344</v>
      </c>
      <c r="AT67" s="7">
        <f>Cook!C67</f>
        <v>0</v>
      </c>
      <c r="AU67" s="7">
        <f>Cook!D67</f>
        <v>0</v>
      </c>
      <c r="AV67" s="7">
        <f>Cook!E67</f>
        <v>0</v>
      </c>
      <c r="AW67" s="7">
        <f>prices!B67</f>
        <v>38.489252</v>
      </c>
      <c r="AX67" s="7">
        <f>prices!AR67</f>
        <v>19.41815</v>
      </c>
    </row>
    <row r="68" spans="1:50" ht="12.75">
      <c r="A68" s="15" t="s">
        <v>67</v>
      </c>
      <c r="B68" s="15" t="s">
        <v>164</v>
      </c>
      <c r="C68" s="15">
        <v>67</v>
      </c>
      <c r="D68" s="7">
        <v>1</v>
      </c>
      <c r="E68" s="7">
        <v>0</v>
      </c>
      <c r="F68" s="7">
        <v>0</v>
      </c>
      <c r="G68" s="7">
        <f>PWT!AU68/PWT!CJ68*100</f>
        <v>3179.6496357010683</v>
      </c>
      <c r="H68" s="16">
        <f>PWT!BO68/PWT!DD68*100</f>
        <v>2330.6878833820074</v>
      </c>
      <c r="I68" s="16">
        <f>PWT!BT68/PWT!DI68*100</f>
        <v>1864.227904723359</v>
      </c>
      <c r="J68" s="7">
        <f>PWT!CI68/PWT!DX68*100</f>
        <v>1799.8515776571096</v>
      </c>
      <c r="K68" s="7">
        <f>((PWT!FM68/PWT!DY68)^(1/40)-1)*100</f>
        <v>2.982657645071063</v>
      </c>
      <c r="L68" s="16">
        <f>((PWT!EX68/PWT!DY68)^(1/25)-1)*100</f>
        <v>2.6937704234424986</v>
      </c>
      <c r="M68" s="16">
        <f>((PWT!ES68/PWT!DY68)^(1/20)-1)*100</f>
        <v>2.6257414274515334</v>
      </c>
      <c r="N68" s="16">
        <f>((PWT!FM68/PWT!ES68)^(1/20)-1)*100</f>
        <v>3.3408151612637216</v>
      </c>
      <c r="O68" s="16">
        <f>AVERAGE(PWT!F68:PWT!AT68)/100</f>
        <v>0.06991818295121952</v>
      </c>
      <c r="P68" s="16">
        <f>AVERAGE(PWT!F68:PWT!AE68)/100</f>
        <v>0.08372219150000001</v>
      </c>
      <c r="Q68" s="16">
        <f>AVERAGE(PWT!F68:PWT!Z68)/100</f>
        <v>0.0847437124761905</v>
      </c>
      <c r="R68" s="16">
        <f>AVERAGE(PWT!Z68:PWT!AT68)/100</f>
        <v>0.060306091380952394</v>
      </c>
      <c r="S68" s="16">
        <f>SCHOOL!B68/100</f>
        <v>0.008085807309624955</v>
      </c>
      <c r="T68" s="16">
        <f>SCHOOL!C68/100</f>
        <v>0.0048883500000000005</v>
      </c>
      <c r="U68" s="16">
        <f>SCHOOL!D68/100</f>
        <v>0.0036563200000000002</v>
      </c>
      <c r="V68" s="16">
        <f>SCHOOL!E68/100</f>
        <v>0.012806493157324916</v>
      </c>
      <c r="W68" s="16">
        <f>NEWS!C68</f>
        <v>0.0005527154066666668</v>
      </c>
      <c r="X68" s="7">
        <f>NEWS!D68</f>
        <v>0.0006219774500000001</v>
      </c>
      <c r="Y68" s="7">
        <f>NEWS!E68</f>
        <v>0.0006265765833333334</v>
      </c>
      <c r="Z68" s="16">
        <f>NEWS!F68</f>
        <v>0.0004926638975000001</v>
      </c>
      <c r="AA68" s="17">
        <v>-1.86</v>
      </c>
      <c r="AB68" s="7">
        <f>WVS!F68</f>
        <v>999</v>
      </c>
      <c r="AC68" s="7">
        <f>WVS!E68</f>
        <v>999</v>
      </c>
      <c r="AD68" s="7">
        <v>999</v>
      </c>
      <c r="AE68" s="7">
        <v>999</v>
      </c>
      <c r="AF68" s="7">
        <v>999</v>
      </c>
      <c r="AG68" s="7">
        <f>SCHOOL!DK68</f>
        <v>0.28</v>
      </c>
      <c r="AH68" s="7">
        <f>SCHOOL!DL68</f>
        <v>999</v>
      </c>
      <c r="AI68" s="7">
        <f>SCHOOL!DM68</f>
        <v>1.02</v>
      </c>
      <c r="AJ68" s="16">
        <f>Postal!B68</f>
        <v>0.0004703809523809525</v>
      </c>
      <c r="AK68" s="18">
        <v>1</v>
      </c>
      <c r="AL68" s="18">
        <v>0</v>
      </c>
      <c r="AM68" s="18">
        <v>0</v>
      </c>
      <c r="AN68" s="16">
        <f>PWT!AU68</f>
        <v>1624.3462</v>
      </c>
      <c r="AO68" s="16">
        <f>PWT!BO68</f>
        <v>1132.6751</v>
      </c>
      <c r="AP68" s="16">
        <f>PWT!BT68</f>
        <v>895.51559</v>
      </c>
      <c r="AQ68" s="16">
        <f>PWT!CI68</f>
        <v>875.16786</v>
      </c>
      <c r="AR68" s="7">
        <f>NEWS!AX68</f>
        <v>1266700</v>
      </c>
      <c r="AS68" s="7">
        <f>PWT!F68/100</f>
        <v>0.046040428</v>
      </c>
      <c r="AT68" s="7">
        <f>Cook!C68</f>
        <v>999</v>
      </c>
      <c r="AU68" s="7">
        <f>Cook!D68</f>
        <v>999</v>
      </c>
      <c r="AV68" s="7">
        <f>Cook!E68</f>
        <v>999</v>
      </c>
      <c r="AW68" s="7">
        <f>prices!B68</f>
        <v>47.724454</v>
      </c>
      <c r="AX68" s="7">
        <f>prices!AR68</f>
        <v>49.888321</v>
      </c>
    </row>
    <row r="69" spans="1:50" ht="12.75">
      <c r="A69" s="15" t="s">
        <v>68</v>
      </c>
      <c r="B69" s="15" t="s">
        <v>165</v>
      </c>
      <c r="C69" s="15">
        <v>68</v>
      </c>
      <c r="D69" s="7">
        <v>1</v>
      </c>
      <c r="E69" s="7">
        <v>1</v>
      </c>
      <c r="F69" s="7">
        <v>0</v>
      </c>
      <c r="G69" s="7">
        <f>PWT!AU69/PWT!CJ69*100</f>
        <v>1936.36464211391</v>
      </c>
      <c r="H69" s="16">
        <f>PWT!BO69/PWT!DD69*100</f>
        <v>2339.650857620727</v>
      </c>
      <c r="I69" s="16">
        <f>PWT!BT69/PWT!DI69*100</f>
        <v>2012.9537916975853</v>
      </c>
      <c r="J69" s="7">
        <f>PWT!CI69/PWT!DX69*100</f>
        <v>1323.1670931367623</v>
      </c>
      <c r="K69" s="7">
        <f>((PWT!FM69/PWT!DY69)^(1/40)-1)*100</f>
        <v>2.880525297873704</v>
      </c>
      <c r="L69" s="16">
        <f>((PWT!EX69/PWT!DY69)^(1/25)-1)*100</f>
        <v>2.7091149625165345</v>
      </c>
      <c r="M69" s="16">
        <f>((PWT!ES69/PWT!DY69)^(1/20)-1)*100</f>
        <v>2.680361336512904</v>
      </c>
      <c r="N69" s="16">
        <f>((PWT!FM69/PWT!ES69)^(1/20)-1)*100</f>
        <v>3.0810794566481725</v>
      </c>
      <c r="O69" s="16">
        <f>AVERAGE(PWT!F69:PWT!AT69)/100</f>
        <v>0.07526130287804879</v>
      </c>
      <c r="P69" s="16">
        <f>AVERAGE(PWT!F69:PWT!AE69)/100</f>
        <v>0.068981899</v>
      </c>
      <c r="Q69" s="16">
        <f>AVERAGE(PWT!F69:PWT!Z69)/100</f>
        <v>0.06859082361904761</v>
      </c>
      <c r="R69" s="16">
        <f>AVERAGE(PWT!Z69:PWT!AT69)/100</f>
        <v>0.08310374861904762</v>
      </c>
      <c r="S69" s="16">
        <f>SCHOOL!B69/100</f>
        <v>0.030277785579883424</v>
      </c>
      <c r="T69" s="16">
        <f>SCHOOL!C69/100</f>
        <v>0.02268695</v>
      </c>
      <c r="U69" s="16">
        <f>SCHOOL!D69/100</f>
        <v>0.014357619999999998</v>
      </c>
      <c r="V69" s="16">
        <f>SCHOOL!E69/100</f>
        <v>0.05084229615976685</v>
      </c>
      <c r="W69" s="16">
        <f>NEWS!C69</f>
        <v>0.0143944198</v>
      </c>
      <c r="X69" s="7">
        <f>NEWS!D69</f>
        <v>0.0127926532</v>
      </c>
      <c r="Y69" s="7">
        <f>NEWS!E69</f>
        <v>0.011447626933333331</v>
      </c>
      <c r="Z69" s="16">
        <f>NEWS!F69</f>
        <v>0.016871092</v>
      </c>
      <c r="AA69" s="17">
        <v>-0.91</v>
      </c>
      <c r="AB69" s="7">
        <f>WVS!F69</f>
        <v>0.255872063968016</v>
      </c>
      <c r="AC69" s="7">
        <f>WVS!E69</f>
        <v>0.23208556149732262</v>
      </c>
      <c r="AD69" s="7">
        <v>999</v>
      </c>
      <c r="AE69" s="7">
        <v>999</v>
      </c>
      <c r="AF69" s="7">
        <v>999</v>
      </c>
      <c r="AG69" s="7">
        <f>SCHOOL!DK69</f>
        <v>999</v>
      </c>
      <c r="AH69" s="7">
        <f>SCHOOL!DL69</f>
        <v>999</v>
      </c>
      <c r="AI69" s="7">
        <f>SCHOOL!DM69</f>
        <v>999</v>
      </c>
      <c r="AJ69" s="16">
        <f>Postal!B69</f>
        <v>0.003423692307692308</v>
      </c>
      <c r="AK69" s="18">
        <v>1</v>
      </c>
      <c r="AL69" s="18">
        <v>0</v>
      </c>
      <c r="AM69" s="18">
        <v>0</v>
      </c>
      <c r="AN69" s="16">
        <f>PWT!AU69</f>
        <v>1032.7154</v>
      </c>
      <c r="AO69" s="16">
        <f>PWT!BO69</f>
        <v>1215.1035</v>
      </c>
      <c r="AP69" s="16">
        <f>PWT!BT69</f>
        <v>1027.6215</v>
      </c>
      <c r="AQ69" s="16">
        <f>PWT!CI69</f>
        <v>706.84293</v>
      </c>
      <c r="AR69" s="7">
        <f>NEWS!AX69</f>
        <v>910770</v>
      </c>
      <c r="AS69" s="7">
        <f>PWT!F69/100</f>
        <v>0.025831753000000002</v>
      </c>
      <c r="AT69" s="7">
        <f>Cook!C69</f>
        <v>999</v>
      </c>
      <c r="AU69" s="7">
        <f>Cook!D69</f>
        <v>999</v>
      </c>
      <c r="AV69" s="7">
        <f>Cook!E69</f>
        <v>999</v>
      </c>
      <c r="AW69" s="7">
        <f>prices!B69</f>
        <v>153.51654</v>
      </c>
      <c r="AX69" s="7">
        <f>prices!AR69</f>
        <v>72.850112</v>
      </c>
    </row>
    <row r="70" spans="1:50" ht="12.75">
      <c r="A70" s="15" t="s">
        <v>69</v>
      </c>
      <c r="B70" s="15" t="s">
        <v>168</v>
      </c>
      <c r="C70" s="15">
        <v>69</v>
      </c>
      <c r="D70" s="7">
        <v>1</v>
      </c>
      <c r="E70" s="7">
        <v>1</v>
      </c>
      <c r="F70" s="7">
        <v>1</v>
      </c>
      <c r="G70" s="7">
        <f>PWT!AU70/PWT!CJ70*100</f>
        <v>13080.012690950693</v>
      </c>
      <c r="H70" s="16">
        <f>PWT!BO70/PWT!DD70*100</f>
        <v>26664.18021892917</v>
      </c>
      <c r="I70" s="16">
        <f>PWT!BT70/PWT!DI70*100</f>
        <v>30029.51026240638</v>
      </c>
      <c r="J70" s="7">
        <f>PWT!CI70/PWT!DX70*100</f>
        <v>41762.355327835074</v>
      </c>
      <c r="K70" s="7">
        <f>((PWT!FM70/PWT!DY70)^(1/40)-1)*100</f>
        <v>0.6384273539588925</v>
      </c>
      <c r="L70" s="16">
        <f>((PWT!EX70/PWT!DY70)^(1/25)-1)*100</f>
        <v>0.6749319858091907</v>
      </c>
      <c r="M70" s="16">
        <f>((PWT!ES70/PWT!DY70)^(1/20)-1)*100</f>
        <v>0.6739889557480838</v>
      </c>
      <c r="N70" s="16">
        <f>((PWT!FM70/PWT!ES70)^(1/20)-1)*100</f>
        <v>0.6028783137810523</v>
      </c>
      <c r="O70" s="16">
        <f>AVERAGE(PWT!F70:PWT!AT70)/100</f>
        <v>0.31899068560975613</v>
      </c>
      <c r="P70" s="16">
        <f>AVERAGE(PWT!F70:PWT!AE70)/100</f>
        <v>0.34073881615384616</v>
      </c>
      <c r="Q70" s="16">
        <f>AVERAGE(PWT!F70:PWT!Z70)/100</f>
        <v>0.34531511523809527</v>
      </c>
      <c r="R70" s="16">
        <f>AVERAGE(PWT!Z70:PWT!AT70)/100</f>
        <v>0.29301582428571427</v>
      </c>
      <c r="S70" s="16">
        <f>SCHOOL!B70/100</f>
        <v>0.10394974231728688</v>
      </c>
      <c r="T70" s="16">
        <f>SCHOOL!C70/100</f>
        <v>0.10016785</v>
      </c>
      <c r="U70" s="16">
        <f>SCHOOL!D70/100</f>
        <v>0.09580232000000001</v>
      </c>
      <c r="V70" s="16">
        <f>SCHOOL!E70/100</f>
        <v>0.1141624961711164</v>
      </c>
      <c r="W70" s="16">
        <f>NEWS!C70</f>
        <v>0.49763318</v>
      </c>
      <c r="X70" s="7">
        <f>NEWS!D70</f>
        <v>0.44585893499999996</v>
      </c>
      <c r="Y70" s="7">
        <f>NEWS!E70</f>
        <v>0.4243204566666666</v>
      </c>
      <c r="Z70" s="16">
        <f>NEWS!F70</f>
        <v>0.54382908</v>
      </c>
      <c r="AA70" s="17">
        <v>999</v>
      </c>
      <c r="AB70" s="7">
        <f>WVS!F70</f>
        <v>0.6529516994633273</v>
      </c>
      <c r="AC70" s="7">
        <f>WVS!E70</f>
        <v>0.6118851804535327</v>
      </c>
      <c r="AD70" s="7">
        <v>1.1693016489039048</v>
      </c>
      <c r="AE70" s="7">
        <v>0.719347475226812</v>
      </c>
      <c r="AF70" s="7">
        <v>0.36715266891003334</v>
      </c>
      <c r="AG70" s="7">
        <f>SCHOOL!DK70</f>
        <v>5.92</v>
      </c>
      <c r="AH70" s="7">
        <f>SCHOOL!DL70</f>
        <v>7.16</v>
      </c>
      <c r="AI70" s="7">
        <f>SCHOOL!DM70</f>
        <v>11.85</v>
      </c>
      <c r="AJ70" s="16">
        <f>Postal!B70</f>
        <v>0.42084095</v>
      </c>
      <c r="AK70" s="18">
        <v>0</v>
      </c>
      <c r="AL70" s="18">
        <v>0</v>
      </c>
      <c r="AM70" s="18">
        <v>0</v>
      </c>
      <c r="AN70" s="16">
        <f>PWT!AU70</f>
        <v>8240.3028</v>
      </c>
      <c r="AO70" s="16">
        <f>PWT!BO70</f>
        <v>16818.359</v>
      </c>
      <c r="AP70" s="16">
        <f>PWT!BT70</f>
        <v>19300.087</v>
      </c>
      <c r="AQ70" s="16">
        <f>PWT!CI70</f>
        <v>27060.444</v>
      </c>
      <c r="AR70" s="7">
        <f>NEWS!AX70</f>
        <v>306250</v>
      </c>
      <c r="AS70" s="7">
        <f>PWT!F70/100</f>
        <v>0.30688946</v>
      </c>
      <c r="AT70" s="7">
        <f>Cook!C70</f>
        <v>0.0012</v>
      </c>
      <c r="AU70" s="7">
        <f>Cook!D70</f>
        <v>62</v>
      </c>
      <c r="AV70" s="7">
        <f>Cook!E70</f>
        <v>3</v>
      </c>
      <c r="AW70" s="7">
        <f>prices!B70</f>
        <v>66.608268</v>
      </c>
      <c r="AX70" s="7">
        <f>prices!AR70</f>
        <v>28.795928</v>
      </c>
    </row>
    <row r="71" spans="1:50" ht="12.75">
      <c r="A71" s="15" t="s">
        <v>70</v>
      </c>
      <c r="B71" s="15" t="s">
        <v>171</v>
      </c>
      <c r="C71" s="15">
        <v>70</v>
      </c>
      <c r="D71" s="7">
        <v>1</v>
      </c>
      <c r="E71" s="7">
        <v>1</v>
      </c>
      <c r="F71" s="7">
        <v>0</v>
      </c>
      <c r="G71" s="7">
        <f>PWT!AU71/PWT!CJ71*100</f>
        <v>1144.4482075031672</v>
      </c>
      <c r="H71" s="16">
        <f>PWT!BO71/PWT!DD71*100</f>
        <v>2101.3607700513435</v>
      </c>
      <c r="I71" s="16">
        <f>PWT!BT71/PWT!DI71*100</f>
        <v>2627.0729349678113</v>
      </c>
      <c r="J71" s="7">
        <f>PWT!CI71/PWT!DX71*100</f>
        <v>3648.2979457012375</v>
      </c>
      <c r="K71" s="7">
        <f>((PWT!FM71/PWT!DY71)^(1/40)-1)*100</f>
        <v>2.780788773879861</v>
      </c>
      <c r="L71" s="16">
        <f>((PWT!EX71/PWT!DY71)^(1/25)-1)*100</f>
        <v>2.9227470109696396</v>
      </c>
      <c r="M71" s="16">
        <f>((PWT!ES71/PWT!DY71)^(1/20)-1)*100</f>
        <v>2.948236148426897</v>
      </c>
      <c r="N71" s="16">
        <f>((PWT!FM71/PWT!ES71)^(1/20)-1)*100</f>
        <v>2.6136137558518957</v>
      </c>
      <c r="O71" s="16">
        <f>AVERAGE(PWT!F71:PWT!AT71)/100</f>
        <v>0.13100385856097563</v>
      </c>
      <c r="P71" s="16">
        <f>AVERAGE(PWT!F71:PWT!AE71)/100</f>
        <v>0.14340574269230769</v>
      </c>
      <c r="Q71" s="16">
        <f>AVERAGE(PWT!F71:PWT!Z71)/100</f>
        <v>0.1482163361904762</v>
      </c>
      <c r="R71" s="16">
        <f>AVERAGE(PWT!Z71:PWT!AT71)/100</f>
        <v>0.11336303766666667</v>
      </c>
      <c r="S71" s="16">
        <f>SCHOOL!B71/100</f>
        <v>0.035727268558965665</v>
      </c>
      <c r="T71" s="16">
        <f>SCHOOL!C71/100</f>
        <v>0.029304783333333334</v>
      </c>
      <c r="U71" s="16">
        <f>SCHOOL!D71/100</f>
        <v>0.027552860000000002</v>
      </c>
      <c r="V71" s="16">
        <f>SCHOOL!E71/100</f>
        <v>0.0429637634061382</v>
      </c>
      <c r="W71" s="16">
        <f>NEWS!C71</f>
        <v>0.015398539999999999</v>
      </c>
      <c r="X71" s="7">
        <f>NEWS!D71</f>
        <v>0.01314985725</v>
      </c>
      <c r="Y71" s="7">
        <f>NEWS!E71</f>
        <v>0.013492821333333333</v>
      </c>
      <c r="Z71" s="16">
        <f>NEWS!F71</f>
        <v>0.016096759999999998</v>
      </c>
      <c r="AA71" s="17">
        <v>-0.08</v>
      </c>
      <c r="AB71" s="7">
        <f>WVS!F71</f>
        <v>0.3083242059145674</v>
      </c>
      <c r="AC71" s="7">
        <f>WVS!E71</f>
        <v>0.3083242059145674</v>
      </c>
      <c r="AD71" s="7">
        <v>999</v>
      </c>
      <c r="AE71" s="7">
        <v>999</v>
      </c>
      <c r="AF71" s="7">
        <v>999</v>
      </c>
      <c r="AG71" s="7">
        <f>SCHOOL!DK71</f>
        <v>0.74</v>
      </c>
      <c r="AH71" s="7">
        <f>SCHOOL!DL71</f>
        <v>1.54</v>
      </c>
      <c r="AI71" s="7">
        <f>SCHOOL!DM71</f>
        <v>3.88</v>
      </c>
      <c r="AJ71" s="16">
        <f>Postal!B71</f>
        <v>0.006054166666666667</v>
      </c>
      <c r="AK71" s="18">
        <v>0</v>
      </c>
      <c r="AL71" s="18">
        <v>0</v>
      </c>
      <c r="AM71" s="18">
        <v>0</v>
      </c>
      <c r="AN71" s="16">
        <f>PWT!AU71</f>
        <v>633.15316</v>
      </c>
      <c r="AO71" s="16">
        <f>PWT!BO71</f>
        <v>1152.0611</v>
      </c>
      <c r="AP71" s="16">
        <f>PWT!BT71</f>
        <v>1444.558</v>
      </c>
      <c r="AQ71" s="16">
        <f>PWT!CI71</f>
        <v>2007.7</v>
      </c>
      <c r="AR71" s="7">
        <f>NEWS!AX71</f>
        <v>770880</v>
      </c>
      <c r="AS71" s="7">
        <f>PWT!F71/100</f>
        <v>0.11127094</v>
      </c>
      <c r="AT71" s="7">
        <f>Cook!C71</f>
        <v>999</v>
      </c>
      <c r="AU71" s="7">
        <f>Cook!D71</f>
        <v>999</v>
      </c>
      <c r="AV71" s="7">
        <f>Cook!E71</f>
        <v>999</v>
      </c>
      <c r="AW71" s="7">
        <f>prices!B71</f>
        <v>46.924037</v>
      </c>
      <c r="AX71" s="7">
        <f>prices!AR71</f>
        <v>56.448655</v>
      </c>
    </row>
    <row r="72" spans="1:50" ht="12.75">
      <c r="A72" s="15" t="s">
        <v>71</v>
      </c>
      <c r="B72" s="15" t="s">
        <v>172</v>
      </c>
      <c r="C72" s="15">
        <v>71</v>
      </c>
      <c r="D72" s="7">
        <v>1</v>
      </c>
      <c r="E72" s="7">
        <v>1</v>
      </c>
      <c r="F72" s="7">
        <v>0</v>
      </c>
      <c r="G72" s="7">
        <f>PWT!AU72/PWT!CJ72*100</f>
        <v>4407.459798100156</v>
      </c>
      <c r="H72" s="16">
        <f>PWT!BO72/PWT!DD72*100</f>
        <v>9723.111707099732</v>
      </c>
      <c r="I72" s="16">
        <f>PWT!BT72/PWT!DI72*100</f>
        <v>10131.780290627043</v>
      </c>
      <c r="J72" s="7">
        <f>PWT!CI72/PWT!DX72*100</f>
        <v>9607.79508446171</v>
      </c>
      <c r="K72" s="7">
        <f>((PWT!FM72/PWT!DY72)^(1/40)-1)*100</f>
        <v>2.8138468221041935</v>
      </c>
      <c r="L72" s="16">
        <f>((PWT!EX72/PWT!DY72)^(1/25)-1)*100</f>
        <v>3.020834228305147</v>
      </c>
      <c r="M72" s="16">
        <f>((PWT!ES72/PWT!DY72)^(1/20)-1)*100</f>
        <v>2.9968852170178195</v>
      </c>
      <c r="N72" s="16">
        <f>((PWT!FM72/PWT!ES72)^(1/20)-1)*100</f>
        <v>2.6311337093963383</v>
      </c>
      <c r="O72" s="16">
        <f>AVERAGE(PWT!F72:PWT!AT72)/100</f>
        <v>0.20198918148780481</v>
      </c>
      <c r="P72" s="16">
        <f>AVERAGE(PWT!F72:PWT!AE72)/100</f>
        <v>0.20602171499999997</v>
      </c>
      <c r="Q72" s="16">
        <f>AVERAGE(PWT!F72:PWT!Z72)/100</f>
        <v>0.2202581138095238</v>
      </c>
      <c r="R72" s="16">
        <f>AVERAGE(PWT!Z72:PWT!AT72)/100</f>
        <v>0.18360568623809523</v>
      </c>
      <c r="S72" s="16">
        <f>SCHOOL!B72/100</f>
        <v>0.0971381159788574</v>
      </c>
      <c r="T72" s="16">
        <f>SCHOOL!C72/100</f>
        <v>0.09089343333333331</v>
      </c>
      <c r="U72" s="16">
        <f>SCHOOL!D72/100</f>
        <v>0.08598802</v>
      </c>
      <c r="V72" s="16">
        <f>SCHOOL!E72/100</f>
        <v>0.1134853487619433</v>
      </c>
      <c r="W72" s="16">
        <f>NEWS!C72</f>
        <v>0.08170267316666667</v>
      </c>
      <c r="X72" s="7">
        <f>NEWS!D72</f>
        <v>0.082955337</v>
      </c>
      <c r="Y72" s="7">
        <f>NEWS!E72</f>
        <v>0.07292060600000001</v>
      </c>
      <c r="Z72" s="16">
        <f>NEWS!F72</f>
        <v>0.081966119</v>
      </c>
      <c r="AA72" s="17">
        <v>0.84</v>
      </c>
      <c r="AB72" s="7">
        <f>WVS!F72</f>
        <v>999</v>
      </c>
      <c r="AC72" s="7">
        <f>WVS!E72</f>
        <v>999</v>
      </c>
      <c r="AD72" s="7">
        <v>999</v>
      </c>
      <c r="AE72" s="7">
        <v>999</v>
      </c>
      <c r="AF72" s="7">
        <v>999</v>
      </c>
      <c r="AG72" s="7">
        <f>SCHOOL!DK72</f>
        <v>4.64</v>
      </c>
      <c r="AH72" s="7">
        <f>SCHOOL!DL72</f>
        <v>999</v>
      </c>
      <c r="AI72" s="7">
        <f>SCHOOL!DM72</f>
        <v>8.55</v>
      </c>
      <c r="AJ72" s="16">
        <f>Postal!B72</f>
        <v>0.0042712777777777775</v>
      </c>
      <c r="AK72" s="18">
        <v>0</v>
      </c>
      <c r="AL72" s="18">
        <v>1</v>
      </c>
      <c r="AM72" s="18">
        <v>0</v>
      </c>
      <c r="AN72" s="16">
        <f>PWT!AU72</f>
        <v>2324.5581</v>
      </c>
      <c r="AO72" s="16">
        <f>PWT!BO72</f>
        <v>5344.9411</v>
      </c>
      <c r="AP72" s="16">
        <f>PWT!BT72</f>
        <v>5843.1071</v>
      </c>
      <c r="AQ72" s="16">
        <f>PWT!CI72</f>
        <v>6066.3093</v>
      </c>
      <c r="AR72" s="7">
        <f>NEWS!AX72</f>
        <v>74430</v>
      </c>
      <c r="AS72" s="7">
        <f>PWT!F72/100</f>
        <v>0.15185715</v>
      </c>
      <c r="AT72" s="7">
        <f>Cook!C72</f>
        <v>0</v>
      </c>
      <c r="AU72" s="7">
        <f>Cook!D72</f>
        <v>0</v>
      </c>
      <c r="AV72" s="7">
        <f>Cook!E72</f>
        <v>0</v>
      </c>
      <c r="AW72" s="7">
        <f>prices!B72</f>
        <v>67.740374</v>
      </c>
      <c r="AX72" s="7">
        <f>prices!AR72</f>
        <v>40.419859</v>
      </c>
    </row>
    <row r="73" spans="1:50" ht="12.75">
      <c r="A73" s="15" t="s">
        <v>72</v>
      </c>
      <c r="B73" s="15" t="s">
        <v>175</v>
      </c>
      <c r="C73" s="15">
        <v>72</v>
      </c>
      <c r="D73" s="7">
        <v>1</v>
      </c>
      <c r="E73" s="7">
        <v>0</v>
      </c>
      <c r="F73" s="7">
        <v>0</v>
      </c>
      <c r="G73" s="7">
        <f>PWT!AU73/PWT!CJ73*100</f>
        <v>3957.28229108442</v>
      </c>
      <c r="H73" s="16">
        <f>PWT!BO73/PWT!DD73*100</f>
        <v>5760.0254607725565</v>
      </c>
      <c r="I73" s="16">
        <f>PWT!BT73/PWT!DI73*100</f>
        <v>5609.929781278588</v>
      </c>
      <c r="J73" s="7">
        <f>PWT!CH73/PWT!DW73*100</f>
        <v>5121.999761069279</v>
      </c>
      <c r="K73" s="7">
        <f>((PWT!FM73/PWT!DY73)^(1/40)-1)*100</f>
        <v>2.5983296046755644</v>
      </c>
      <c r="L73" s="16">
        <f>((PWT!EX73/PWT!DY73)^(1/25)-1)*100</f>
        <v>2.419640629142883</v>
      </c>
      <c r="M73" s="16">
        <f>((PWT!ES73/PWT!DY73)^(1/20)-1)*100</f>
        <v>2.3219216524982267</v>
      </c>
      <c r="N73" s="16">
        <f>((PWT!FM73/PWT!ES73)^(1/20)-1)*100</f>
        <v>2.875484233173986</v>
      </c>
      <c r="O73" s="16">
        <f>AVERAGE(PWT!F73:PWT!AT73)/100</f>
        <v>0.11796207194999997</v>
      </c>
      <c r="P73" s="16">
        <f>AVERAGE(PWT!F73:PWT!AE73)/100</f>
        <v>0.12544241230769226</v>
      </c>
      <c r="Q73" s="16">
        <f>AVERAGE(PWT!F73:PWT!Z73)/100</f>
        <v>0.12450353771428567</v>
      </c>
      <c r="R73" s="16">
        <f>AVERAGE(PWT!Z73:PWT!AT73)/100</f>
        <v>0.11176192480000001</v>
      </c>
      <c r="S73" s="16">
        <f>SCHOOL!B73/100</f>
        <v>0.020060627131930818</v>
      </c>
      <c r="T73" s="16">
        <f>SCHOOL!C73/100</f>
        <v>0.014952883333333333</v>
      </c>
      <c r="U73" s="16">
        <f>SCHOOL!D73/100</f>
        <v>0.01330584</v>
      </c>
      <c r="V73" s="16">
        <f>SCHOOL!E73/100</f>
        <v>0.027124008837475483</v>
      </c>
      <c r="W73" s="16">
        <f>NEWS!C73</f>
        <v>0.010500686933333333</v>
      </c>
      <c r="X73" s="7">
        <f>NEWS!D73</f>
        <v>0.00907800815</v>
      </c>
      <c r="Y73" s="7">
        <f>NEWS!E73</f>
        <v>0.007836585533333334</v>
      </c>
      <c r="Z73" s="16">
        <f>NEWS!F73</f>
        <v>0.012060888825</v>
      </c>
      <c r="AA73" s="17">
        <v>999</v>
      </c>
      <c r="AB73" s="7">
        <f>WVS!F73</f>
        <v>999</v>
      </c>
      <c r="AC73" s="7">
        <f>WVS!E73</f>
        <v>999</v>
      </c>
      <c r="AD73" s="7">
        <v>999</v>
      </c>
      <c r="AE73" s="7">
        <v>999</v>
      </c>
      <c r="AF73" s="7">
        <v>999</v>
      </c>
      <c r="AG73" s="7">
        <f>SCHOOL!DK73</f>
        <v>1.15</v>
      </c>
      <c r="AH73" s="7">
        <f>SCHOOL!DL73</f>
        <v>999</v>
      </c>
      <c r="AI73" s="7">
        <f>SCHOOL!DM73</f>
        <v>2.88</v>
      </c>
      <c r="AJ73" s="16">
        <f>Postal!B73</f>
        <v>0.024286000000000002</v>
      </c>
      <c r="AK73" s="18">
        <v>0</v>
      </c>
      <c r="AL73" s="18">
        <v>0</v>
      </c>
      <c r="AM73" s="18">
        <v>0</v>
      </c>
      <c r="AN73" s="16">
        <f>PWT!AU73</f>
        <v>2177.0296</v>
      </c>
      <c r="AO73" s="16">
        <f>PWT!BO73</f>
        <v>3120.1162</v>
      </c>
      <c r="AP73" s="16">
        <f>PWT!BT73</f>
        <v>3064.6566</v>
      </c>
      <c r="AQ73" s="16">
        <f>PWT!CH73</f>
        <v>2922.1315</v>
      </c>
      <c r="AR73" s="7">
        <f>NEWS!AX73</f>
        <v>452860</v>
      </c>
      <c r="AS73" s="7">
        <f>PWT!F73/100</f>
        <v>0.061289702</v>
      </c>
      <c r="AT73" s="7">
        <f>Cook!C73</f>
        <v>999</v>
      </c>
      <c r="AU73" s="7">
        <f>Cook!D73</f>
        <v>999</v>
      </c>
      <c r="AV73" s="7">
        <f>Cook!E73</f>
        <v>999</v>
      </c>
      <c r="AW73" s="7">
        <f>prices!B73</f>
        <v>42.264583</v>
      </c>
      <c r="AX73" s="7">
        <f>prices!AR73</f>
        <v>71.950352</v>
      </c>
    </row>
    <row r="74" spans="1:50" ht="12.75">
      <c r="A74" s="15" t="s">
        <v>73</v>
      </c>
      <c r="B74" s="15" t="s">
        <v>177</v>
      </c>
      <c r="C74" s="15">
        <v>73</v>
      </c>
      <c r="D74" s="7">
        <v>1</v>
      </c>
      <c r="E74" s="7">
        <v>1</v>
      </c>
      <c r="F74" s="7">
        <v>0</v>
      </c>
      <c r="G74" s="7">
        <f>PWT!AU74/PWT!CJ74*100</f>
        <v>4868.697796560278</v>
      </c>
      <c r="H74" s="16">
        <f>PWT!BO74/PWT!DD74*100</f>
        <v>8415.803826633362</v>
      </c>
      <c r="I74" s="16">
        <f>PWT!BT74/PWT!DI74*100</f>
        <v>8079.689676219525</v>
      </c>
      <c r="J74" s="7">
        <f>PWT!CI74/PWT!DX74*100</f>
        <v>8218.758584674326</v>
      </c>
      <c r="K74" s="7">
        <f>((PWT!FM74/PWT!DY74)^(1/40)-1)*100</f>
        <v>3.116705141231124</v>
      </c>
      <c r="L74" s="16">
        <f>((PWT!EX74/PWT!DY74)^(1/25)-1)*100</f>
        <v>3.042351020041778</v>
      </c>
      <c r="M74" s="16">
        <f>((PWT!ES74/PWT!DY74)^(1/20)-1)*100</f>
        <v>3.009348415090507</v>
      </c>
      <c r="N74" s="16">
        <f>((PWT!FM74/PWT!ES74)^(1/20)-1)*100</f>
        <v>3.2241737549510985</v>
      </c>
      <c r="O74" s="16">
        <f>AVERAGE(PWT!F74:PWT!AT74)/100</f>
        <v>0.10679736758536588</v>
      </c>
      <c r="P74" s="16">
        <f>AVERAGE(PWT!F74:PWT!AE74)/100</f>
        <v>0.10011338411538462</v>
      </c>
      <c r="Q74" s="16">
        <f>AVERAGE(PWT!F74:PWT!Z74)/100</f>
        <v>0.08983649033333332</v>
      </c>
      <c r="R74" s="16">
        <f>AVERAGE(PWT!Z74:PWT!AT74)/100</f>
        <v>0.1278174178095238</v>
      </c>
      <c r="S74" s="16">
        <f>SCHOOL!B74/100</f>
        <v>0.05503028298047949</v>
      </c>
      <c r="T74" s="16">
        <f>SCHOOL!C74/100</f>
        <v>0.041280149999999995</v>
      </c>
      <c r="U74" s="16">
        <f>SCHOOL!D74/100</f>
        <v>0.03714816</v>
      </c>
      <c r="V74" s="16">
        <f>SCHOOL!E74/100</f>
        <v>0.07342146936486309</v>
      </c>
      <c r="W74" s="16">
        <f>NEWS!C74</f>
        <v>0.05279614883333334</v>
      </c>
      <c r="X74" s="7">
        <f>NEWS!D74</f>
        <v>0.059060769000000006</v>
      </c>
      <c r="Y74" s="7">
        <f>NEWS!E74</f>
        <v>0.06304620466666667</v>
      </c>
      <c r="Z74" s="16">
        <f>NEWS!F74</f>
        <v>0.0447547845</v>
      </c>
      <c r="AA74" s="17">
        <v>0.97</v>
      </c>
      <c r="AB74" s="7">
        <f>WVS!F74</f>
        <v>999</v>
      </c>
      <c r="AC74" s="7">
        <f>WVS!E74</f>
        <v>999</v>
      </c>
      <c r="AD74" s="7">
        <v>999</v>
      </c>
      <c r="AE74" s="7">
        <v>999</v>
      </c>
      <c r="AF74" s="7">
        <v>999</v>
      </c>
      <c r="AG74" s="7">
        <f>SCHOOL!DK74</f>
        <v>3.64</v>
      </c>
      <c r="AH74" s="7">
        <f>SCHOOL!DL74</f>
        <v>999</v>
      </c>
      <c r="AI74" s="7">
        <f>SCHOOL!DM74</f>
        <v>6.18</v>
      </c>
      <c r="AJ74" s="16">
        <f>Postal!B74</f>
        <v>0.0007418095238095238</v>
      </c>
      <c r="AK74" s="18">
        <v>0</v>
      </c>
      <c r="AL74" s="18">
        <v>1</v>
      </c>
      <c r="AM74" s="18">
        <v>0</v>
      </c>
      <c r="AN74" s="16">
        <f>PWT!AU74</f>
        <v>2425.4026</v>
      </c>
      <c r="AO74" s="16">
        <f>PWT!BO74</f>
        <v>4487.1485</v>
      </c>
      <c r="AP74" s="16">
        <f>PWT!BT74</f>
        <v>4345.7268</v>
      </c>
      <c r="AQ74" s="16">
        <f>PWT!CI74</f>
        <v>4683.6157</v>
      </c>
      <c r="AR74" s="7">
        <f>NEWS!AX74</f>
        <v>397300</v>
      </c>
      <c r="AS74" s="7">
        <f>PWT!F74/100</f>
        <v>0.06383844</v>
      </c>
      <c r="AT74" s="7">
        <f>Cook!C74</f>
        <v>0</v>
      </c>
      <c r="AU74" s="7">
        <f>Cook!D74</f>
        <v>0</v>
      </c>
      <c r="AV74" s="7">
        <f>Cook!E74</f>
        <v>0</v>
      </c>
      <c r="AW74" s="7">
        <f>prices!B74</f>
        <v>59.134103</v>
      </c>
      <c r="AX74" s="7">
        <f>prices!AR74</f>
        <v>34.041103</v>
      </c>
    </row>
    <row r="75" spans="1:50" ht="12.75">
      <c r="A75" s="15" t="s">
        <v>74</v>
      </c>
      <c r="B75" s="15" t="s">
        <v>173</v>
      </c>
      <c r="C75" s="15">
        <v>74</v>
      </c>
      <c r="D75" s="7">
        <v>1</v>
      </c>
      <c r="E75" s="7">
        <v>1</v>
      </c>
      <c r="F75" s="7">
        <v>0</v>
      </c>
      <c r="G75" s="7">
        <f>PWT!AU75/PWT!CJ75*100</f>
        <v>6062.636550563629</v>
      </c>
      <c r="H75" s="16">
        <f>PWT!BO75/PWT!DD75*100</f>
        <v>8999.234273990505</v>
      </c>
      <c r="I75" s="16">
        <f>PWT!BT75/PWT!DI75*100</f>
        <v>7791.122154769492</v>
      </c>
      <c r="J75" s="7">
        <f>PWT!CI75/PWT!DX75*100</f>
        <v>7427.625690203419</v>
      </c>
      <c r="K75" s="7">
        <f>((PWT!FM75/PWT!DY75)^(1/40)-1)*100</f>
        <v>2.8107027485478</v>
      </c>
      <c r="L75" s="16">
        <f>((PWT!EX75/PWT!DY75)^(1/25)-1)*100</f>
        <v>2.9485055851166786</v>
      </c>
      <c r="M75" s="16">
        <f>((PWT!ES75/PWT!DY75)^(1/20)-1)*100</f>
        <v>2.937388255561646</v>
      </c>
      <c r="N75" s="16">
        <f>((PWT!FM75/PWT!ES75)^(1/20)-1)*100</f>
        <v>2.6841731539576363</v>
      </c>
      <c r="O75" s="16">
        <f>AVERAGE(PWT!F75:PWT!AT75)/100</f>
        <v>0.20005329560975618</v>
      </c>
      <c r="P75" s="16">
        <f>AVERAGE(PWT!F75:PWT!AE75)/100</f>
        <v>0.21171849153846162</v>
      </c>
      <c r="Q75" s="16">
        <f>AVERAGE(PWT!F75:PWT!Z75)/100</f>
        <v>0.22053842809523816</v>
      </c>
      <c r="R75" s="16">
        <f>AVERAGE(PWT!Z75:PWT!AT75)/100</f>
        <v>0.1801882109523809</v>
      </c>
      <c r="S75" s="16">
        <f>SCHOOL!B75/100</f>
        <v>0.09420843704333412</v>
      </c>
      <c r="T75" s="16">
        <f>SCHOOL!C75/100</f>
        <v>0.07675535</v>
      </c>
      <c r="U75" s="16">
        <f>SCHOOL!D75/100</f>
        <v>0.06845572</v>
      </c>
      <c r="V75" s="16">
        <f>SCHOOL!E75/100</f>
        <v>0.12466542667800144</v>
      </c>
      <c r="W75" s="16">
        <f>NEWS!C75</f>
        <v>8.153021666666666E-05</v>
      </c>
      <c r="X75" s="7">
        <f>NEWS!D75</f>
        <v>8.08E-05</v>
      </c>
      <c r="Y75" s="7">
        <f>NEWS!E75</f>
        <v>8.08E-05</v>
      </c>
      <c r="Z75" s="16">
        <f>NEWS!F75</f>
        <v>8.153021666666666E-05</v>
      </c>
      <c r="AA75" s="17">
        <v>0.68</v>
      </c>
      <c r="AB75" s="7">
        <f>WVS!F75</f>
        <v>0.10671140939597315</v>
      </c>
      <c r="AC75" s="7">
        <f>WVS!E75</f>
        <v>0.050170068027210885</v>
      </c>
      <c r="AD75" s="7">
        <v>0.7508327781479014</v>
      </c>
      <c r="AE75" s="7">
        <v>0.18089800443769902</v>
      </c>
      <c r="AF75" s="7">
        <v>0.4497715541433376</v>
      </c>
      <c r="AG75" s="7">
        <f>SCHOOL!DK75</f>
        <v>3.3</v>
      </c>
      <c r="AH75" s="7">
        <f>SCHOOL!DL75</f>
        <v>4.56</v>
      </c>
      <c r="AI75" s="7">
        <f>SCHOOL!DM75</f>
        <v>7.58</v>
      </c>
      <c r="AJ75" s="16">
        <f>Postal!B75</f>
        <v>0.0013227777777777775</v>
      </c>
      <c r="AK75" s="18">
        <v>0</v>
      </c>
      <c r="AL75" s="18">
        <v>1</v>
      </c>
      <c r="AM75" s="18">
        <v>0</v>
      </c>
      <c r="AN75" s="16">
        <f>PWT!AU75</f>
        <v>3228.2011</v>
      </c>
      <c r="AO75" s="16">
        <f>PWT!BO75</f>
        <v>4901.3116</v>
      </c>
      <c r="AP75" s="16">
        <f>PWT!BT75</f>
        <v>4370.5572</v>
      </c>
      <c r="AQ75" s="16">
        <f>PWT!CI75</f>
        <v>4589.0408</v>
      </c>
      <c r="AR75" s="7">
        <f>NEWS!AX75</f>
        <v>1280000</v>
      </c>
      <c r="AS75" s="7">
        <f>PWT!F75/100</f>
        <v>0.35523069</v>
      </c>
      <c r="AT75" s="7">
        <f>Cook!C75</f>
        <v>0</v>
      </c>
      <c r="AU75" s="7">
        <f>Cook!D75</f>
        <v>0</v>
      </c>
      <c r="AV75" s="7">
        <f>Cook!E75</f>
        <v>0</v>
      </c>
      <c r="AW75" s="7">
        <f>prices!B75</f>
        <v>34.024163</v>
      </c>
      <c r="AX75" s="7">
        <f>prices!AR75</f>
        <v>53.152137</v>
      </c>
    </row>
    <row r="76" spans="1:50" ht="12.75">
      <c r="A76" s="15" t="s">
        <v>75</v>
      </c>
      <c r="B76" s="15" t="s">
        <v>174</v>
      </c>
      <c r="C76" s="15">
        <v>75</v>
      </c>
      <c r="D76" s="7">
        <v>1</v>
      </c>
      <c r="E76" s="7">
        <v>1</v>
      </c>
      <c r="F76" s="7">
        <v>0</v>
      </c>
      <c r="G76" s="7">
        <f>PWT!AU76/PWT!CJ76*100</f>
        <v>3941.4697557714403</v>
      </c>
      <c r="H76" s="16">
        <f>PWT!BO76/PWT!DD76*100</f>
        <v>6117.400318678912</v>
      </c>
      <c r="I76" s="16">
        <f>PWT!BT76/PWT!DI76*100</f>
        <v>5038.55772732913</v>
      </c>
      <c r="J76" s="7">
        <f>PWT!CI76/PWT!DX76*100</f>
        <v>5826.103804161208</v>
      </c>
      <c r="K76" s="7">
        <f>((PWT!FM76/PWT!DY76)^(1/40)-1)*100</f>
        <v>2.99646447869073</v>
      </c>
      <c r="L76" s="16">
        <f>((PWT!EX76/PWT!DY76)^(1/25)-1)*100</f>
        <v>3.1059041572871537</v>
      </c>
      <c r="M76" s="16">
        <f>((PWT!ES76/PWT!DY76)^(1/20)-1)*100</f>
        <v>3.1724064996026424</v>
      </c>
      <c r="N76" s="16">
        <f>((PWT!FM76/PWT!ES76)^(1/20)-1)*100</f>
        <v>2.8208224953157446</v>
      </c>
      <c r="O76" s="16">
        <f>AVERAGE(PWT!F76:PWT!AT76)/100</f>
        <v>0.14662622682926835</v>
      </c>
      <c r="P76" s="16">
        <f>AVERAGE(PWT!F76:PWT!AE76)/100</f>
        <v>0.14821187576923078</v>
      </c>
      <c r="Q76" s="16">
        <f>AVERAGE(PWT!F76:PWT!Z76)/100</f>
        <v>0.1452390942857143</v>
      </c>
      <c r="R76" s="16">
        <f>AVERAGE(PWT!Z76:PWT!AT76)/100</f>
        <v>0.14951282476190478</v>
      </c>
      <c r="S76" s="16">
        <f>SCHOOL!B76/100</f>
        <v>0.11347514470961746</v>
      </c>
      <c r="T76" s="16">
        <f>SCHOOL!C76/100</f>
        <v>0.10071998333333333</v>
      </c>
      <c r="U76" s="16">
        <f>SCHOOL!D76/100</f>
        <v>0.0962302</v>
      </c>
      <c r="V76" s="16">
        <f>SCHOOL!E76/100</f>
        <v>0.13425656047731144</v>
      </c>
      <c r="W76" s="16">
        <f>NEWS!C76</f>
        <v>0.039287269666666666</v>
      </c>
      <c r="X76" s="7">
        <f>NEWS!D76</f>
        <v>0.0296414795</v>
      </c>
      <c r="Y76" s="7">
        <f>NEWS!E76</f>
        <v>0.026183967666666672</v>
      </c>
      <c r="Z76" s="16">
        <f>NEWS!F76</f>
        <v>0.0497020055</v>
      </c>
      <c r="AA76" s="17">
        <v>0.56</v>
      </c>
      <c r="AB76" s="7">
        <f>WVS!F76</f>
        <v>0.08378698766447426</v>
      </c>
      <c r="AC76" s="7">
        <f>WVS!E76</f>
        <v>0.055415617128463476</v>
      </c>
      <c r="AD76" s="7">
        <v>0.8329749057437118</v>
      </c>
      <c r="AE76" s="7">
        <v>0.14679102820341994</v>
      </c>
      <c r="AF76" s="7">
        <v>0.04974461470131023</v>
      </c>
      <c r="AG76" s="7">
        <f>SCHOOL!DK76</f>
        <v>4.24</v>
      </c>
      <c r="AH76" s="7">
        <f>SCHOOL!DL76</f>
        <v>4.76</v>
      </c>
      <c r="AI76" s="7">
        <f>SCHOOL!DM76</f>
        <v>8.21</v>
      </c>
      <c r="AJ76" s="16">
        <f>Postal!B76</f>
        <v>0.009785583333333334</v>
      </c>
      <c r="AK76" s="18">
        <v>0</v>
      </c>
      <c r="AL76" s="18">
        <v>0</v>
      </c>
      <c r="AM76" s="18">
        <v>1</v>
      </c>
      <c r="AN76" s="16">
        <f>PWT!AU76</f>
        <v>2014.5769</v>
      </c>
      <c r="AO76" s="16">
        <f>PWT!BO76</f>
        <v>3288.9215</v>
      </c>
      <c r="AP76" s="16">
        <f>PWT!BT76</f>
        <v>2760.0706</v>
      </c>
      <c r="AQ76" s="16">
        <f>PWT!CI76</f>
        <v>3425.0357</v>
      </c>
      <c r="AR76" s="7">
        <f>NEWS!AX76</f>
        <v>298170</v>
      </c>
      <c r="AS76" s="7">
        <f>PWT!F76/100</f>
        <v>0.11215599</v>
      </c>
      <c r="AT76" s="7">
        <f>Cook!C76</f>
        <v>999</v>
      </c>
      <c r="AU76" s="7">
        <f>Cook!D76</f>
        <v>999</v>
      </c>
      <c r="AV76" s="7">
        <f>Cook!E76</f>
        <v>999</v>
      </c>
      <c r="AW76" s="7">
        <f>prices!B76</f>
        <v>63.74707</v>
      </c>
      <c r="AX76" s="7">
        <f>prices!AR76</f>
        <v>29.567857</v>
      </c>
    </row>
    <row r="77" spans="1:50" ht="12.75">
      <c r="A77" s="15" t="s">
        <v>76</v>
      </c>
      <c r="B77" s="15" t="s">
        <v>176</v>
      </c>
      <c r="C77" s="15">
        <v>76</v>
      </c>
      <c r="D77" s="7">
        <v>1</v>
      </c>
      <c r="E77" s="7">
        <v>1</v>
      </c>
      <c r="F77" s="7">
        <v>1</v>
      </c>
      <c r="G77" s="7">
        <f>PWT!AU77/PWT!CJ77*100</f>
        <v>5454.934496667211</v>
      </c>
      <c r="H77" s="16">
        <f>PWT!BO77/PWT!DD77*100</f>
        <v>14218.832669510903</v>
      </c>
      <c r="I77" s="16">
        <f>PWT!BT77/PWT!DI77*100</f>
        <v>14284.482238634715</v>
      </c>
      <c r="J77" s="7">
        <f>PWT!CI77/PWT!DX77*100</f>
        <v>23546.31312765959</v>
      </c>
      <c r="K77" s="7">
        <f>((PWT!FM77/PWT!DY77)^(1/40)-1)*100</f>
        <v>0.46504783580629816</v>
      </c>
      <c r="L77" s="16">
        <f>((PWT!EX77/PWT!DY77)^(1/25)-1)*100</f>
        <v>0.5552504545340842</v>
      </c>
      <c r="M77" s="16">
        <f>((PWT!ES77/PWT!DY77)^(1/20)-1)*100</f>
        <v>0.500130019043854</v>
      </c>
      <c r="N77" s="16">
        <f>((PWT!FM77/PWT!ES77)^(1/20)-1)*100</f>
        <v>0.4299778989169001</v>
      </c>
      <c r="O77" s="16">
        <f>AVERAGE(PWT!F77:PWT!AT77)/100</f>
        <v>0.2086882980487805</v>
      </c>
      <c r="P77" s="16">
        <f>AVERAGE(PWT!F77:PWT!AE77)/100</f>
        <v>0.19696754538461542</v>
      </c>
      <c r="Q77" s="16">
        <f>AVERAGE(PWT!F77:PWT!Z77)/100</f>
        <v>0.19894211857142857</v>
      </c>
      <c r="R77" s="16">
        <f>AVERAGE(PWT!Z77:PWT!AT77)/100</f>
        <v>0.21922383666666664</v>
      </c>
      <c r="S77" s="16">
        <f>SCHOOL!B77/100</f>
        <v>0.07776837979305526</v>
      </c>
      <c r="T77" s="16">
        <f>SCHOOL!C77/100</f>
        <v>0.06148055</v>
      </c>
      <c r="U77" s="16">
        <f>SCHOOL!D77/100</f>
        <v>0.05896993999999999</v>
      </c>
      <c r="V77" s="16">
        <f>SCHOOL!E77/100</f>
        <v>0.09185450362749945</v>
      </c>
      <c r="W77" s="16">
        <f>NEWS!C77</f>
        <v>0.059710627999999995</v>
      </c>
      <c r="X77" s="7">
        <f>NEWS!D77</f>
        <v>0.059964926</v>
      </c>
      <c r="Y77" s="7">
        <f>NEWS!E77</f>
        <v>0.066202244</v>
      </c>
      <c r="Z77" s="16">
        <f>NEWS!F77</f>
        <v>0.052201787000000006</v>
      </c>
      <c r="AA77" s="17">
        <v>999</v>
      </c>
      <c r="AB77" s="7">
        <f>WVS!F77</f>
        <v>0.10048921373301956</v>
      </c>
      <c r="AC77" s="7">
        <f>WVS!E77</f>
        <v>0.21418682126941418</v>
      </c>
      <c r="AD77" s="7">
        <v>0.3056445435957696</v>
      </c>
      <c r="AE77" s="7">
        <v>0.031456558335597046</v>
      </c>
      <c r="AF77" s="7">
        <v>0.05108605504995379</v>
      </c>
      <c r="AG77" s="7">
        <f>SCHOOL!DK77</f>
        <v>1.86</v>
      </c>
      <c r="AH77" s="7">
        <f>SCHOOL!DL77</f>
        <v>2.6</v>
      </c>
      <c r="AI77" s="7">
        <f>SCHOOL!DM77</f>
        <v>5.87</v>
      </c>
      <c r="AJ77" s="16">
        <f>Postal!B77</f>
        <v>0.07470785714285713</v>
      </c>
      <c r="AK77" s="18">
        <v>0</v>
      </c>
      <c r="AL77" s="18">
        <v>0</v>
      </c>
      <c r="AM77" s="18">
        <v>0</v>
      </c>
      <c r="AN77" s="16">
        <f>PWT!AU77</f>
        <v>3428.9566</v>
      </c>
      <c r="AO77" s="16">
        <f>PWT!BO77</f>
        <v>9043.5768</v>
      </c>
      <c r="AP77" s="16">
        <f>PWT!BT77</f>
        <v>9211.896</v>
      </c>
      <c r="AQ77" s="16">
        <f>PWT!CI77</f>
        <v>15923.406</v>
      </c>
      <c r="AR77" s="7">
        <f>NEWS!AX77</f>
        <v>91500</v>
      </c>
      <c r="AS77" s="7">
        <f>PWT!F77/100</f>
        <v>0.17993490999999998</v>
      </c>
      <c r="AT77" s="7">
        <f>Cook!C77</f>
        <v>0</v>
      </c>
      <c r="AU77" s="7">
        <f>Cook!D77</f>
        <v>0</v>
      </c>
      <c r="AV77" s="7">
        <f>Cook!E77</f>
        <v>0</v>
      </c>
      <c r="AW77" s="7">
        <f>prices!B77</f>
        <v>44.374756</v>
      </c>
      <c r="AX77" s="7">
        <f>prices!AR77</f>
        <v>43.299509</v>
      </c>
    </row>
    <row r="78" spans="1:50" ht="12.75">
      <c r="A78" s="15" t="s">
        <v>77</v>
      </c>
      <c r="B78" s="15" t="s">
        <v>178</v>
      </c>
      <c r="C78" s="15">
        <v>77</v>
      </c>
      <c r="D78" s="7">
        <v>1</v>
      </c>
      <c r="E78" s="7">
        <v>0</v>
      </c>
      <c r="F78" s="7">
        <v>0</v>
      </c>
      <c r="G78" s="7">
        <f>PWT!AU78/PWT!CJ78*100</f>
        <v>1788.057145384174</v>
      </c>
      <c r="H78" s="16">
        <f>PWT!BO78/PWT!DD78*100</f>
        <v>2245.7739587465962</v>
      </c>
      <c r="I78" s="16">
        <f>PWT!BT78/PWT!DI78*100</f>
        <v>2191.415627163973</v>
      </c>
      <c r="J78" s="7">
        <f>PWT!CI78/PWT!DX78*100</f>
        <v>1858.7350990629566</v>
      </c>
      <c r="K78" s="7">
        <f>((PWT!FM78/PWT!DY78)^(1/40)-1)*100</f>
        <v>2.6523965663651117</v>
      </c>
      <c r="L78" s="16">
        <f>((PWT!EX78/PWT!DY78)^(1/25)-1)*100</f>
        <v>2.9393734844590735</v>
      </c>
      <c r="M78" s="16">
        <f>((PWT!ES78/PWT!DY78)^(1/20)-1)*100</f>
        <v>2.848438355071803</v>
      </c>
      <c r="N78" s="16">
        <f>((PWT!FM78/PWT!ES78)^(1/20)-1)*100</f>
        <v>2.456728457449131</v>
      </c>
      <c r="O78" s="16">
        <f>AVERAGE(PWT!F78:PWT!AT78)/100</f>
        <v>0.03363098914634147</v>
      </c>
      <c r="P78" s="16">
        <f>AVERAGE(PWT!F78:PWT!AE78)/100</f>
        <v>0.029192109769230777</v>
      </c>
      <c r="Q78" s="16">
        <f>AVERAGE(PWT!F78:PWT!Z78)/100</f>
        <v>0.023976547523809528</v>
      </c>
      <c r="R78" s="16">
        <f>AVERAGE(PWT!Z78:PWT!AT78)/100</f>
        <v>0.04343448976190475</v>
      </c>
      <c r="S78" s="16">
        <f>SCHOOL!B78/100</f>
        <v>0.012669968419809496</v>
      </c>
      <c r="T78" s="16">
        <f>SCHOOL!C78/100</f>
        <v>0.006914566666666667</v>
      </c>
      <c r="U78" s="16">
        <f>SCHOOL!D78/100</f>
        <v>0.00559458</v>
      </c>
      <c r="V78" s="16">
        <f>SCHOOL!E78/100</f>
        <v>0.018602123155657097</v>
      </c>
      <c r="W78" s="16">
        <f>NEWS!C78</f>
        <v>0.00015002606000000002</v>
      </c>
      <c r="X78" s="7">
        <f>NEWS!D78</f>
        <v>999</v>
      </c>
      <c r="Y78" s="7">
        <f>NEWS!E78</f>
        <v>999</v>
      </c>
      <c r="Z78" s="16">
        <f>NEWS!F78</f>
        <v>0.00015002606000000002</v>
      </c>
      <c r="AA78" s="17">
        <v>999</v>
      </c>
      <c r="AB78" s="7">
        <f>WVS!F78</f>
        <v>999</v>
      </c>
      <c r="AC78" s="7">
        <f>WVS!E78</f>
        <v>999</v>
      </c>
      <c r="AD78" s="7">
        <v>999</v>
      </c>
      <c r="AE78" s="7">
        <v>999</v>
      </c>
      <c r="AF78" s="7">
        <v>999</v>
      </c>
      <c r="AG78" s="7">
        <f>SCHOOL!DK78</f>
        <v>999</v>
      </c>
      <c r="AH78" s="7">
        <f>SCHOOL!DL78</f>
        <v>999</v>
      </c>
      <c r="AI78" s="7">
        <f>SCHOOL!DM78</f>
        <v>2.56</v>
      </c>
      <c r="AJ78" s="16">
        <f>Postal!B78</f>
        <v>0.0009942727272727273</v>
      </c>
      <c r="AK78" s="18">
        <v>1</v>
      </c>
      <c r="AL78" s="18">
        <v>0</v>
      </c>
      <c r="AM78" s="18">
        <v>0</v>
      </c>
      <c r="AN78" s="16">
        <f>PWT!AU78</f>
        <v>937.8258</v>
      </c>
      <c r="AO78" s="16">
        <f>PWT!BO78</f>
        <v>1097.0494</v>
      </c>
      <c r="AP78" s="16">
        <f>PWT!BT78</f>
        <v>1073.7054</v>
      </c>
      <c r="AQ78" s="16">
        <f>PWT!CI78</f>
        <v>895.28637</v>
      </c>
      <c r="AR78" s="7">
        <f>NEWS!AX78</f>
        <v>24670</v>
      </c>
      <c r="AS78" s="7">
        <f>PWT!F78/100</f>
        <v>0.013324131999999999</v>
      </c>
      <c r="AT78" s="7">
        <f>Cook!C78</f>
        <v>999</v>
      </c>
      <c r="AU78" s="7">
        <f>Cook!D78</f>
        <v>999</v>
      </c>
      <c r="AV78" s="7">
        <f>Cook!E78</f>
        <v>999</v>
      </c>
      <c r="AW78" s="7">
        <f>prices!B78</f>
        <v>74.831571</v>
      </c>
      <c r="AX78" s="7">
        <f>prices!AR78</f>
        <v>34.78564</v>
      </c>
    </row>
    <row r="79" spans="1:50" ht="12.75">
      <c r="A79" s="15" t="s">
        <v>78</v>
      </c>
      <c r="B79" s="15" t="s">
        <v>179</v>
      </c>
      <c r="C79" s="15">
        <v>78</v>
      </c>
      <c r="D79" s="7">
        <v>1</v>
      </c>
      <c r="E79" s="7">
        <v>1</v>
      </c>
      <c r="F79" s="7">
        <v>0</v>
      </c>
      <c r="G79" s="7">
        <f>PWT!AU79/PWT!CJ79*100</f>
        <v>3395.977789929099</v>
      </c>
      <c r="H79" s="16">
        <f>PWT!BO79/PWT!DD79*100</f>
        <v>2821.001111462067</v>
      </c>
      <c r="I79" s="16">
        <f>PWT!BT79/PWT!DI79*100</f>
        <v>2892.8742554408827</v>
      </c>
      <c r="J79" s="7">
        <f>PWT!CI79/PWT!DX79*100</f>
        <v>3089.905307876849</v>
      </c>
      <c r="K79" s="7">
        <f>((PWT!FM79/PWT!DY79)^(1/40)-1)*100</f>
        <v>2.7261342236492236</v>
      </c>
      <c r="L79" s="16">
        <f>((PWT!EX79/PWT!DY79)^(1/25)-1)*100</f>
        <v>2.6560282035536398</v>
      </c>
      <c r="M79" s="16">
        <f>((PWT!ES79/PWT!DY79)^(1/20)-1)*100</f>
        <v>2.636272033624598</v>
      </c>
      <c r="N79" s="16">
        <f>((PWT!FM79/PWT!ES79)^(1/20)-1)*100</f>
        <v>2.8160750916405686</v>
      </c>
      <c r="O79" s="16">
        <f>AVERAGE(PWT!F79:PWT!AT79)/100</f>
        <v>0.07078067941463413</v>
      </c>
      <c r="P79" s="16">
        <f>AVERAGE(PWT!F79:PWT!AE79)/100</f>
        <v>0.07241880603846151</v>
      </c>
      <c r="Q79" s="16">
        <f>AVERAGE(PWT!F79:PWT!Z79)/100</f>
        <v>0.07584451261904762</v>
      </c>
      <c r="R79" s="16">
        <f>AVERAGE(PWT!Z79:PWT!AT79)/100</f>
        <v>0.06497207633333332</v>
      </c>
      <c r="S79" s="16">
        <f>SCHOOL!B79/100</f>
        <v>0.02385503191308773</v>
      </c>
      <c r="T79" s="16">
        <f>SCHOOL!C79/100</f>
        <v>0.017839366666666665</v>
      </c>
      <c r="U79" s="16">
        <f>SCHOOL!D79/100</f>
        <v>0.015932460000000002</v>
      </c>
      <c r="V79" s="16">
        <f>SCHOOL!E79/100</f>
        <v>0.031463057443557915</v>
      </c>
      <c r="W79" s="16">
        <f>NEWS!C79</f>
        <v>0.006209022283333333</v>
      </c>
      <c r="X79" s="7">
        <f>NEWS!D79</f>
        <v>0.00616138305</v>
      </c>
      <c r="Y79" s="7">
        <f>NEWS!E79</f>
        <v>0.005443935566666667</v>
      </c>
      <c r="Z79" s="16">
        <f>NEWS!F79</f>
        <v>0.006810574525</v>
      </c>
      <c r="AA79" s="17">
        <v>-0.52</v>
      </c>
      <c r="AB79" s="7">
        <f>WVS!F79</f>
        <v>999</v>
      </c>
      <c r="AC79" s="7">
        <f>WVS!E79</f>
        <v>999</v>
      </c>
      <c r="AD79" s="7">
        <v>999</v>
      </c>
      <c r="AE79" s="7">
        <v>999</v>
      </c>
      <c r="AF79" s="7">
        <v>999</v>
      </c>
      <c r="AG79" s="7">
        <f>SCHOOL!DK79</f>
        <v>1.74</v>
      </c>
      <c r="AH79" s="7">
        <f>SCHOOL!DL79</f>
        <v>999</v>
      </c>
      <c r="AI79" s="7">
        <f>SCHOOL!DM79</f>
        <v>2.55</v>
      </c>
      <c r="AJ79" s="16">
        <f>Postal!B79</f>
        <v>0.0012182857142857143</v>
      </c>
      <c r="AK79" s="18">
        <v>1</v>
      </c>
      <c r="AL79" s="18">
        <v>0</v>
      </c>
      <c r="AM79" s="18">
        <v>0</v>
      </c>
      <c r="AN79" s="16">
        <f>PWT!AU79</f>
        <v>1817.5596</v>
      </c>
      <c r="AO79" s="16">
        <f>PWT!BO79</f>
        <v>1462.0882</v>
      </c>
      <c r="AP79" s="16">
        <f>PWT!BT79</f>
        <v>1490.6191</v>
      </c>
      <c r="AQ79" s="16">
        <f>PWT!CI79</f>
        <v>1621.795</v>
      </c>
      <c r="AR79" s="7">
        <f>NEWS!AX79</f>
        <v>192530</v>
      </c>
      <c r="AS79" s="7">
        <f>PWT!F79/100</f>
        <v>0.053255066</v>
      </c>
      <c r="AT79" s="7">
        <f>Cook!C79</f>
        <v>999</v>
      </c>
      <c r="AU79" s="7">
        <f>Cook!D79</f>
        <v>999</v>
      </c>
      <c r="AV79" s="7">
        <f>Cook!E79</f>
        <v>999</v>
      </c>
      <c r="AW79" s="7">
        <f>prices!B79</f>
        <v>31.520118</v>
      </c>
      <c r="AX79" s="7">
        <f>prices!AR79</f>
        <v>19.641681</v>
      </c>
    </row>
    <row r="80" spans="1:50" ht="12.75">
      <c r="A80" s="15" t="s">
        <v>79</v>
      </c>
      <c r="B80" s="15" t="s">
        <v>181</v>
      </c>
      <c r="C80" s="15">
        <v>79</v>
      </c>
      <c r="D80" s="7">
        <v>1</v>
      </c>
      <c r="E80" s="7">
        <v>0</v>
      </c>
      <c r="F80" s="7">
        <v>0</v>
      </c>
      <c r="G80" s="7">
        <f>PWT!AV80/PWT!CK80*100</f>
        <v>1898.561301498529</v>
      </c>
      <c r="H80" s="16">
        <f>PWT!BO80/PWT!DD80*100</f>
        <v>2294.6833949412985</v>
      </c>
      <c r="I80" s="16">
        <f>PWT!BT80/PWT!DI80*100</f>
        <v>2255.7218902855593</v>
      </c>
      <c r="J80" s="7">
        <f>PWT!CE80/PWT!DT80*100</f>
        <v>1734.5000584419886</v>
      </c>
      <c r="K80" s="7">
        <f>((PWT!FM80/PWT!DY80)^(1/40)-1)*100</f>
        <v>1.8504284473766175</v>
      </c>
      <c r="L80" s="16">
        <f>((PWT!EX80/PWT!DY80)^(1/25)-1)*100</f>
        <v>1.6824058801646613</v>
      </c>
      <c r="M80" s="16">
        <f>((PWT!ES80/PWT!DY80)^(1/20)-1)*100</f>
        <v>1.6128992256420949</v>
      </c>
      <c r="N80" s="16">
        <f>((PWT!FM80/PWT!ES80)^(1/20)-1)*100</f>
        <v>2.088512914868401</v>
      </c>
      <c r="O80" s="16">
        <f>AVERAGE(PWT!F80:PWT!AT80)/100</f>
        <v>0.027831465135135135</v>
      </c>
      <c r="P80" s="16">
        <f>AVERAGE(PWT!F80:PWT!AE80)/100</f>
        <v>0.01936572436</v>
      </c>
      <c r="Q80" s="16">
        <f>AVERAGE(PWT!F80:PWT!Z80)/100</f>
        <v>0.0193480615</v>
      </c>
      <c r="R80" s="16">
        <f>AVERAGE(PWT!Z80:PWT!AT80)/100</f>
        <v>0.03703799261111111</v>
      </c>
      <c r="S80" s="16">
        <f>SCHOOL!B80/100</f>
        <v>0.02442816683909386</v>
      </c>
      <c r="T80" s="16">
        <f>SCHOOL!C80/100</f>
        <v>0.018155933333333336</v>
      </c>
      <c r="U80" s="16">
        <f>SCHOOL!D80/100</f>
        <v>0.015119360000000002</v>
      </c>
      <c r="V80" s="16">
        <f>SCHOOL!E80/100</f>
        <v>0.034078120310368956</v>
      </c>
      <c r="W80" s="16">
        <f>NEWS!C80</f>
        <v>0.0057246302</v>
      </c>
      <c r="X80" s="7">
        <f>NEWS!D80</f>
        <v>0.0068531415500000005</v>
      </c>
      <c r="Y80" s="7">
        <f>NEWS!E80</f>
        <v>0.008206943266666666</v>
      </c>
      <c r="Z80" s="16">
        <f>NEWS!F80</f>
        <v>0.0032042965500000005</v>
      </c>
      <c r="AA80" s="17">
        <v>-1.39</v>
      </c>
      <c r="AB80" s="7">
        <f>WVS!F80</f>
        <v>999</v>
      </c>
      <c r="AC80" s="7">
        <f>WVS!E80</f>
        <v>999</v>
      </c>
      <c r="AD80" s="7">
        <v>999</v>
      </c>
      <c r="AE80" s="7">
        <v>999</v>
      </c>
      <c r="AF80" s="7">
        <v>999</v>
      </c>
      <c r="AG80" s="7">
        <f>SCHOOL!DK80</f>
        <v>0.66</v>
      </c>
      <c r="AH80" s="7">
        <f>SCHOOL!DL80</f>
        <v>999</v>
      </c>
      <c r="AI80" s="7">
        <f>SCHOOL!DM80</f>
        <v>2.4</v>
      </c>
      <c r="AJ80" s="16">
        <f>Postal!B80</f>
        <v>0.0011951666666666664</v>
      </c>
      <c r="AK80" s="18">
        <v>1</v>
      </c>
      <c r="AL80" s="18">
        <v>0</v>
      </c>
      <c r="AM80" s="18">
        <v>0</v>
      </c>
      <c r="AN80" s="16">
        <f>PWT!AV80</f>
        <v>1070.2777</v>
      </c>
      <c r="AO80" s="16">
        <f>PWT!BO80</f>
        <v>1236.295</v>
      </c>
      <c r="AP80" s="16">
        <f>PWT!BT80</f>
        <v>1209.8633</v>
      </c>
      <c r="AQ80" s="16">
        <f>PWT!CE80</f>
        <v>921.2199</v>
      </c>
      <c r="AR80" s="7">
        <f>NEWS!AX80</f>
        <v>71620</v>
      </c>
      <c r="AS80" s="7">
        <f>PWT!G80/100</f>
        <v>0.011487685000000001</v>
      </c>
      <c r="AT80" s="7">
        <f>Cook!C80</f>
        <v>999</v>
      </c>
      <c r="AU80" s="7">
        <f>Cook!D80</f>
        <v>999</v>
      </c>
      <c r="AV80" s="7">
        <f>Cook!E80</f>
        <v>999</v>
      </c>
      <c r="AW80" s="7">
        <v>999</v>
      </c>
      <c r="AX80" s="7">
        <f>prices!AR80</f>
        <v>52.064004</v>
      </c>
    </row>
    <row r="81" spans="1:50" ht="12.75">
      <c r="A81" s="15" t="s">
        <v>80</v>
      </c>
      <c r="B81" s="15" t="s">
        <v>180</v>
      </c>
      <c r="C81" s="15">
        <v>80</v>
      </c>
      <c r="D81" s="7">
        <v>1</v>
      </c>
      <c r="E81" s="7">
        <v>1</v>
      </c>
      <c r="F81" s="7">
        <v>0</v>
      </c>
      <c r="G81" s="7">
        <f>PWT!AU81/PWT!CJ81*100</f>
        <v>3949.7795596456876</v>
      </c>
      <c r="H81" s="16">
        <f>PWT!BO81/PWT!DD81*100</f>
        <v>16802.700329932297</v>
      </c>
      <c r="I81" s="16">
        <f>PWT!BT81/PWT!DI81*100</f>
        <v>19206.63348454753</v>
      </c>
      <c r="J81" s="7">
        <f>PWT!CE81/PWT!DT81*100</f>
        <v>35446.87303247477</v>
      </c>
      <c r="K81" s="7">
        <f>((PWT!FM81/PWT!DY81)^(1/40)-1)*100</f>
        <v>2.9213870943126885</v>
      </c>
      <c r="L81" s="16">
        <f>((PWT!EX81/PWT!DY81)^(1/25)-1)*100</f>
        <v>3.0900131444502765</v>
      </c>
      <c r="M81" s="16">
        <f>((PWT!ES81/PWT!DY81)^(1/20)-1)*100</f>
        <v>3.0649459819565683</v>
      </c>
      <c r="N81" s="16">
        <f>((PWT!FM81/PWT!ES81)^(1/20)-1)*100</f>
        <v>2.778028169459512</v>
      </c>
      <c r="O81" s="16">
        <f>AVERAGE(PWT!F81:PWT!AT81)/100</f>
        <v>0.4119983691891892</v>
      </c>
      <c r="P81" s="16">
        <f>AVERAGE(PWT!F81:PWT!AE81)/100</f>
        <v>0.412476245</v>
      </c>
      <c r="Q81" s="16">
        <f>AVERAGE(PWT!F81:PWT!Z81)/100</f>
        <v>0.3917646761904762</v>
      </c>
      <c r="R81" s="16">
        <f>AVERAGE(PWT!Z81:PWT!AT81)/100</f>
        <v>0.4413769205882353</v>
      </c>
      <c r="S81" s="16">
        <f>SCHOOL!B81/100</f>
        <v>0.09077183501290995</v>
      </c>
      <c r="T81" s="16">
        <f>SCHOOL!C81/100</f>
        <v>0.09559944999999999</v>
      </c>
      <c r="U81" s="16">
        <f>SCHOOL!D81/100</f>
        <v>0.09702248</v>
      </c>
      <c r="V81" s="16">
        <f>SCHOOL!E81/100</f>
        <v>0.08786702002581992</v>
      </c>
      <c r="W81" s="16">
        <f>NEWS!C81</f>
        <v>0.24484525833333337</v>
      </c>
      <c r="X81" s="7">
        <f>NEWS!D81</f>
        <v>0.23376346</v>
      </c>
      <c r="Y81" s="7">
        <f>NEWS!E81</f>
        <v>0.22567097333333333</v>
      </c>
      <c r="Z81" s="16">
        <f>NEWS!F81</f>
        <v>0.2694728175</v>
      </c>
      <c r="AA81" s="17">
        <v>999</v>
      </c>
      <c r="AB81" s="7">
        <f>WVS!F81</f>
        <v>0.16901467935297798</v>
      </c>
      <c r="AC81" s="7">
        <f>WVS!E81</f>
        <v>0.16901467935297798</v>
      </c>
      <c r="AD81" s="7">
        <v>999</v>
      </c>
      <c r="AE81" s="7">
        <v>999</v>
      </c>
      <c r="AF81" s="7">
        <v>999</v>
      </c>
      <c r="AG81" s="7">
        <f>SCHOOL!DK81</f>
        <v>4.3</v>
      </c>
      <c r="AH81" s="7">
        <f>SCHOOL!DL81</f>
        <v>5.05</v>
      </c>
      <c r="AI81" s="7">
        <f>SCHOOL!DM81</f>
        <v>7.05</v>
      </c>
      <c r="AJ81" s="16">
        <f>Postal!B81</f>
        <v>0.1290451111111111</v>
      </c>
      <c r="AK81" s="18">
        <v>0</v>
      </c>
      <c r="AL81" s="18">
        <v>0</v>
      </c>
      <c r="AM81" s="18">
        <v>1</v>
      </c>
      <c r="AN81" s="16">
        <f>PWT!AU81</f>
        <v>2160.7785</v>
      </c>
      <c r="AO81" s="16">
        <f>PWT!BO81</f>
        <v>11463.801</v>
      </c>
      <c r="AP81" s="16">
        <f>PWT!BT81</f>
        <v>13527.491</v>
      </c>
      <c r="AQ81" s="16">
        <f>PWT!CE81</f>
        <v>24938.847</v>
      </c>
      <c r="AR81" s="7">
        <f>NEWS!AX81</f>
        <v>670</v>
      </c>
      <c r="AS81" s="7">
        <f>PWT!F81/100</f>
        <v>0.18378829</v>
      </c>
      <c r="AT81" s="7">
        <f>Cook!C81</f>
        <v>999</v>
      </c>
      <c r="AU81" s="7">
        <f>Cook!D81</f>
        <v>999</v>
      </c>
      <c r="AV81" s="7">
        <f>Cook!E81</f>
        <v>999</v>
      </c>
      <c r="AW81" s="7">
        <f>prices!B81</f>
        <v>32.789371</v>
      </c>
      <c r="AX81" s="7">
        <f>prices!AR81</f>
        <v>76.816202</v>
      </c>
    </row>
    <row r="82" spans="1:50" ht="12.75">
      <c r="A82" s="15" t="s">
        <v>81</v>
      </c>
      <c r="B82" s="15" t="s">
        <v>196</v>
      </c>
      <c r="C82" s="15">
        <v>81</v>
      </c>
      <c r="D82" s="7">
        <v>1</v>
      </c>
      <c r="E82" s="7">
        <v>1</v>
      </c>
      <c r="F82" s="7">
        <v>0</v>
      </c>
      <c r="G82" s="7">
        <f>PWT!AU82/PWT!CJ82*100</f>
        <v>8990.851974180274</v>
      </c>
      <c r="H82" s="16">
        <f>PWT!BO82/PWT!DD82*100</f>
        <v>14422.149120340026</v>
      </c>
      <c r="I82" s="16">
        <f>PWT!BT82/PWT!DI82*100</f>
        <v>13813.28937251055</v>
      </c>
      <c r="J82" s="7">
        <f>PWT!CI82/PWT!DX82*100</f>
        <v>11985.93202327471</v>
      </c>
      <c r="K82" s="7">
        <f>((PWT!FM82/PWT!DY82)^(1/40)-1)*100</f>
        <v>2.6120789821407753</v>
      </c>
      <c r="L82" s="16">
        <f>((PWT!EX82/PWT!DY82)^(1/25)-1)*100</f>
        <v>2.489977365835405</v>
      </c>
      <c r="M82" s="16">
        <f>((PWT!ES82/PWT!DY82)^(1/20)-1)*100</f>
        <v>2.324300855539274</v>
      </c>
      <c r="N82" s="16">
        <f>((PWT!FM82/PWT!ES82)^(1/20)-1)*100</f>
        <v>2.9006664594972698</v>
      </c>
      <c r="O82" s="16">
        <f>AVERAGE(PWT!F82:PWT!AT82)/100</f>
        <v>0.12345705426829268</v>
      </c>
      <c r="P82" s="16">
        <f>AVERAGE(PWT!F82:PWT!AE82)/100</f>
        <v>0.1489873096153846</v>
      </c>
      <c r="Q82" s="16">
        <f>AVERAGE(PWT!F82:PWT!Z82)/100</f>
        <v>0.15343150714285714</v>
      </c>
      <c r="R82" s="16">
        <f>AVERAGE(PWT!Z82:PWT!AT82)/100</f>
        <v>0.09517507880952383</v>
      </c>
      <c r="S82" s="16">
        <f>SCHOOL!B82/100</f>
        <v>0.08181413980903678</v>
      </c>
      <c r="T82" s="16">
        <f>SCHOOL!C82/100</f>
        <v>0.0306158</v>
      </c>
      <c r="U82" s="16">
        <f>SCHOOL!D82/100</f>
        <v>0.0306158</v>
      </c>
      <c r="V82" s="16">
        <f>SCHOOL!E82/100</f>
        <v>0.1500785928877525</v>
      </c>
      <c r="W82" s="16">
        <f>NEWS!C82</f>
        <v>0.040787208</v>
      </c>
      <c r="X82" s="7">
        <f>NEWS!D82</f>
        <v>0.04335599625</v>
      </c>
      <c r="Y82" s="7">
        <f>NEWS!E82</f>
        <v>0.042476391</v>
      </c>
      <c r="Z82" s="16">
        <f>NEWS!F82</f>
        <v>0.04201571475</v>
      </c>
      <c r="AA82" s="17">
        <v>0.62</v>
      </c>
      <c r="AB82" s="7">
        <f>WVS!F82</f>
        <v>0.11753534319813742</v>
      </c>
      <c r="AC82" s="7">
        <f>WVS!E82</f>
        <v>0.2903000697836669</v>
      </c>
      <c r="AD82" s="7">
        <v>1.33915674803503</v>
      </c>
      <c r="AE82" s="7">
        <v>0.10073968444070332</v>
      </c>
      <c r="AF82" s="7">
        <v>0.09083812765940301</v>
      </c>
      <c r="AG82" s="7">
        <f>SCHOOL!DK82</f>
        <v>4.29</v>
      </c>
      <c r="AH82" s="7">
        <f>SCHOOL!DL82</f>
        <v>4.62</v>
      </c>
      <c r="AI82" s="7">
        <f>SCHOOL!DM82</f>
        <v>6.14</v>
      </c>
      <c r="AJ82" s="16">
        <f>Postal!B82</f>
        <v>0.05460827272727273</v>
      </c>
      <c r="AK82" s="18">
        <v>1</v>
      </c>
      <c r="AL82" s="18">
        <v>0</v>
      </c>
      <c r="AM82" s="18">
        <v>0</v>
      </c>
      <c r="AN82" s="16">
        <f>PWT!AU82</f>
        <v>4961.9037</v>
      </c>
      <c r="AO82" s="16">
        <f>PWT!BO82</f>
        <v>7950.0766</v>
      </c>
      <c r="AP82" s="16">
        <f>PWT!BT82</f>
        <v>7833.8502</v>
      </c>
      <c r="AQ82" s="16">
        <f>PWT!CI82</f>
        <v>7541.4412</v>
      </c>
      <c r="AR82" s="7">
        <f>NEWS!AX82</f>
        <v>1214470</v>
      </c>
      <c r="AS82" s="7">
        <f>PWT!F82/100</f>
        <v>0.13010935</v>
      </c>
      <c r="AT82" s="7">
        <f>Cook!C82</f>
        <v>999</v>
      </c>
      <c r="AU82" s="7">
        <f>Cook!D82</f>
        <v>999</v>
      </c>
      <c r="AV82" s="7">
        <f>Cook!E82</f>
        <v>999</v>
      </c>
      <c r="AW82" s="7">
        <f>prices!B82</f>
        <v>37.439083</v>
      </c>
      <c r="AX82" s="7">
        <v>999</v>
      </c>
    </row>
    <row r="83" spans="1:50" ht="12.75">
      <c r="A83" s="15" t="s">
        <v>82</v>
      </c>
      <c r="B83" s="15" t="s">
        <v>128</v>
      </c>
      <c r="C83" s="15">
        <v>82</v>
      </c>
      <c r="D83" s="7">
        <v>1</v>
      </c>
      <c r="E83" s="7">
        <v>1</v>
      </c>
      <c r="F83" s="7">
        <v>1</v>
      </c>
      <c r="G83" s="7">
        <f>PWT!AU83/PWT!CJ83*100</f>
        <v>7203.8558675120985</v>
      </c>
      <c r="H83" s="16">
        <f>PWT!BO83/PWT!DD83*100</f>
        <v>18330.171284224238</v>
      </c>
      <c r="I83" s="16">
        <f>PWT!BT83/PWT!DI83*100</f>
        <v>18135.94178265797</v>
      </c>
      <c r="J83" s="7">
        <f>PWT!CI83/PWT!DX83*100</f>
        <v>26485.53008247718</v>
      </c>
      <c r="K83" s="7">
        <f>((PWT!FM83/PWT!DY83)^(1/40)-1)*100</f>
        <v>0.8587860220503396</v>
      </c>
      <c r="L83" s="16">
        <f>((PWT!EX83/PWT!DY83)^(1/25)-1)*100</f>
        <v>0.9665380353770514</v>
      </c>
      <c r="M83" s="16">
        <f>((PWT!ES83/PWT!DY83)^(1/20)-1)*100</f>
        <v>0.9019280534101615</v>
      </c>
      <c r="N83" s="16">
        <f>((PWT!FM83/PWT!ES83)^(1/20)-1)*100</f>
        <v>0.8156624366697285</v>
      </c>
      <c r="O83" s="16">
        <f>AVERAGE(PWT!F83:PWT!AT83)/100</f>
        <v>0.24412874487804875</v>
      </c>
      <c r="P83" s="16">
        <f>AVERAGE(PWT!F83:PWT!AE83)/100</f>
        <v>0.2460546696153845</v>
      </c>
      <c r="Q83" s="16">
        <f>AVERAGE(PWT!F83:PWT!Z83)/100</f>
        <v>0.25309453238095236</v>
      </c>
      <c r="R83" s="16">
        <f>AVERAGE(PWT!Z83:PWT!AT83)/100</f>
        <v>0.234437689047619</v>
      </c>
      <c r="S83" s="16">
        <f>SCHOOL!B83/100</f>
        <v>0.09805934409134658</v>
      </c>
      <c r="T83" s="16">
        <f>SCHOOL!C83/100</f>
        <v>0.08224443333333334</v>
      </c>
      <c r="U83" s="16">
        <f>SCHOOL!D83/100</f>
        <v>0.07257063999999999</v>
      </c>
      <c r="V83" s="16">
        <f>SCHOOL!E83/100</f>
        <v>0.12750595936442383</v>
      </c>
      <c r="W83" s="16">
        <f>NEWS!C83</f>
        <v>0.0943106315</v>
      </c>
      <c r="X83" s="7">
        <f>NEWS!D83</f>
        <v>0.09346018025000001</v>
      </c>
      <c r="Y83" s="7">
        <f>NEWS!E83</f>
        <v>0.097900388</v>
      </c>
      <c r="Z83" s="16">
        <f>NEWS!F83</f>
        <v>0.09135820875</v>
      </c>
      <c r="AA83" s="17">
        <v>999</v>
      </c>
      <c r="AB83" s="7">
        <f>WVS!F83</f>
        <v>0.3623050377432635</v>
      </c>
      <c r="AC83" s="7">
        <f>WVS!E83</f>
        <v>0.3450344588229444</v>
      </c>
      <c r="AD83" s="7">
        <v>0.346693487330979</v>
      </c>
      <c r="AE83" s="7">
        <v>0.2724105863704731</v>
      </c>
      <c r="AF83" s="7">
        <v>0.09057040055075648</v>
      </c>
      <c r="AG83" s="7">
        <f>SCHOOL!DK83</f>
        <v>3.67</v>
      </c>
      <c r="AH83" s="7">
        <f>SCHOOL!DL83</f>
        <v>4.78</v>
      </c>
      <c r="AI83" s="7">
        <f>SCHOOL!DM83</f>
        <v>7.28</v>
      </c>
      <c r="AJ83" s="16">
        <f>Postal!B83</f>
        <v>0.11176455555555555</v>
      </c>
      <c r="AK83" s="18">
        <v>0</v>
      </c>
      <c r="AL83" s="18">
        <v>0</v>
      </c>
      <c r="AM83" s="18">
        <v>0</v>
      </c>
      <c r="AN83" s="16">
        <f>PWT!AU83</f>
        <v>4636.6369</v>
      </c>
      <c r="AO83" s="16">
        <f>PWT!BO83</f>
        <v>11501.209</v>
      </c>
      <c r="AP83" s="16">
        <f>PWT!BT83</f>
        <v>11772.04</v>
      </c>
      <c r="AQ83" s="16">
        <f>PWT!CI83</f>
        <v>18046.876</v>
      </c>
      <c r="AR83" s="7">
        <f>NEWS!AX83</f>
        <v>499440</v>
      </c>
      <c r="AS83" s="7">
        <f>PWT!F83/100</f>
        <v>0.19021023</v>
      </c>
      <c r="AT83" s="7">
        <f>Cook!C83</f>
        <v>0.0107</v>
      </c>
      <c r="AU83" s="7">
        <f>Cook!D83</f>
        <v>0</v>
      </c>
      <c r="AV83" s="7">
        <f>Cook!E83</f>
        <v>0</v>
      </c>
      <c r="AW83" s="7">
        <f>prices!B83</f>
        <v>33.731133</v>
      </c>
      <c r="AX83" s="7">
        <f>prices!AR83</f>
        <v>31.689053</v>
      </c>
    </row>
    <row r="84" spans="1:50" ht="12.75">
      <c r="A84" s="15" t="s">
        <v>83</v>
      </c>
      <c r="B84" s="15" t="s">
        <v>152</v>
      </c>
      <c r="C84" s="15">
        <v>83</v>
      </c>
      <c r="D84" s="7">
        <v>1</v>
      </c>
      <c r="E84" s="7">
        <v>1</v>
      </c>
      <c r="F84" s="7">
        <v>0</v>
      </c>
      <c r="G84" s="7">
        <f>PWT!AU84/PWT!CJ84*100</f>
        <v>2467.3431673895134</v>
      </c>
      <c r="H84" s="16">
        <f>PWT!BO84/PWT!DD84*100</f>
        <v>2948.010011449289</v>
      </c>
      <c r="I84" s="16">
        <f>PWT!BT84/PWT!DI84*100</f>
        <v>3687.102686023881</v>
      </c>
      <c r="J84" s="7">
        <f>PWT!CI84/PWT!DX84*100</f>
        <v>4895.02583933649</v>
      </c>
      <c r="K84" s="7">
        <f>((PWT!FM84/PWT!DY84)^(1/40)-1)*100</f>
        <v>2.186239078586283</v>
      </c>
      <c r="L84" s="16">
        <f>((PWT!EX84/PWT!DY84)^(1/25)-1)*100</f>
        <v>2.4038516721642145</v>
      </c>
      <c r="M84" s="16">
        <f>((PWT!ES84/PWT!DY84)^(1/20)-1)*100</f>
        <v>2.662248681769941</v>
      </c>
      <c r="N84" s="16">
        <f>((PWT!FM84/PWT!ES84)^(1/20)-1)*100</f>
        <v>1.7124365685184717</v>
      </c>
      <c r="O84" s="16">
        <f>AVERAGE(PWT!F84:PWT!AT84)/100</f>
        <v>0.10262396590243904</v>
      </c>
      <c r="P84" s="16">
        <f>AVERAGE(PWT!F84:PWT!AE84)/100</f>
        <v>0.08928651776923077</v>
      </c>
      <c r="Q84" s="16">
        <f>AVERAGE(PWT!F84:PWT!Z84)/100</f>
        <v>0.07464207771428572</v>
      </c>
      <c r="R84" s="16">
        <f>AVERAGE(PWT!Z84:PWT!AT84)/100</f>
        <v>0.13450377238095237</v>
      </c>
      <c r="S84" s="16">
        <f>SCHOOL!B84/100</f>
        <v>0.09346603868754569</v>
      </c>
      <c r="T84" s="16">
        <f>SCHOOL!C84/100</f>
        <v>0.08358565000000001</v>
      </c>
      <c r="U84" s="16">
        <f>SCHOOL!D84/100</f>
        <v>0.07872112</v>
      </c>
      <c r="V84" s="16">
        <f>SCHOOL!E84/100</f>
        <v>0.10919050963758221</v>
      </c>
      <c r="W84" s="16">
        <f>NEWS!C84</f>
        <v>0.033391915333333334</v>
      </c>
      <c r="X84" s="7">
        <f>NEWS!D84</f>
        <v>0.034907628</v>
      </c>
      <c r="Y84" s="7">
        <f>NEWS!E84</f>
        <v>0.038334879</v>
      </c>
      <c r="Z84" s="16">
        <f>NEWS!F84</f>
        <v>0.028970042749999998</v>
      </c>
      <c r="AA84" s="17">
        <v>0.35</v>
      </c>
      <c r="AB84" s="7">
        <f>WVS!F84</f>
        <v>999</v>
      </c>
      <c r="AC84" s="7">
        <f>WVS!E84</f>
        <v>999</v>
      </c>
      <c r="AD84" s="7">
        <v>999</v>
      </c>
      <c r="AE84" s="7">
        <v>999</v>
      </c>
      <c r="AF84" s="7">
        <v>999</v>
      </c>
      <c r="AG84" s="7">
        <f>SCHOOL!DK84</f>
        <v>3.94</v>
      </c>
      <c r="AH84" s="7">
        <f>SCHOOL!DL84</f>
        <v>999</v>
      </c>
      <c r="AI84" s="7">
        <f>SCHOOL!DM84</f>
        <v>6.87</v>
      </c>
      <c r="AJ84" s="16">
        <f>Postal!B84</f>
        <v>0.03203566666666667</v>
      </c>
      <c r="AK84" s="18">
        <v>0</v>
      </c>
      <c r="AL84" s="18">
        <v>0</v>
      </c>
      <c r="AM84" s="18">
        <v>0</v>
      </c>
      <c r="AN84" s="16">
        <f>PWT!AU84</f>
        <v>1333.0637</v>
      </c>
      <c r="AO84" s="16">
        <f>PWT!BO84</f>
        <v>1789.5349</v>
      </c>
      <c r="AP84" s="16">
        <f>PWT!BT84</f>
        <v>2261.5163</v>
      </c>
      <c r="AQ84" s="16">
        <f>PWT!CI84</f>
        <v>3299.8417</v>
      </c>
      <c r="AR84" s="7">
        <f>NEWS!AX84</f>
        <v>64630</v>
      </c>
      <c r="AS84" s="7">
        <f>PWT!F84/100</f>
        <v>0.049589432</v>
      </c>
      <c r="AT84" s="7">
        <f>Cook!C84</f>
        <v>999</v>
      </c>
      <c r="AU84" s="7">
        <f>Cook!D84</f>
        <v>999</v>
      </c>
      <c r="AV84" s="7">
        <f>Cook!E84</f>
        <v>999</v>
      </c>
      <c r="AW84" s="7">
        <f>prices!B84</f>
        <v>113.572</v>
      </c>
      <c r="AX84" s="7">
        <f>prices!AR84</f>
        <v>79.951144</v>
      </c>
    </row>
    <row r="85" spans="1:50" ht="12.75">
      <c r="A85" s="15" t="s">
        <v>84</v>
      </c>
      <c r="B85" s="15" t="s">
        <v>183</v>
      </c>
      <c r="C85" s="15">
        <v>84</v>
      </c>
      <c r="D85" s="7">
        <v>1</v>
      </c>
      <c r="E85" s="7">
        <v>1</v>
      </c>
      <c r="F85" s="7">
        <v>1</v>
      </c>
      <c r="G85" s="7">
        <f>PWT!AU85/PWT!CJ85*100</f>
        <v>15400.661559100414</v>
      </c>
      <c r="H85" s="16">
        <f>PWT!BO85/PWT!DD85*100</f>
        <v>26771.38116436747</v>
      </c>
      <c r="I85" s="16">
        <f>PWT!BT85/PWT!DI85*100</f>
        <v>28962.52770503933</v>
      </c>
      <c r="J85" s="7">
        <f>PWT!CI85/PWT!DX85*100</f>
        <v>36704.60730432501</v>
      </c>
      <c r="K85" s="7">
        <f>((PWT!FM85/PWT!DY85)^(1/40)-1)*100</f>
        <v>0.36373837726055847</v>
      </c>
      <c r="L85" s="16">
        <f>((PWT!EX85/PWT!DY85)^(1/25)-1)*100</f>
        <v>0.3535635214559685</v>
      </c>
      <c r="M85" s="16">
        <f>((PWT!ES85/PWT!DY85)^(1/20)-1)*100</f>
        <v>0.3798597409993887</v>
      </c>
      <c r="N85" s="16">
        <f>((PWT!FM85/PWT!ES85)^(1/20)-1)*100</f>
        <v>0.34761960267026826</v>
      </c>
      <c r="O85" s="16">
        <f>AVERAGE(PWT!F85:PWT!AT85)/100</f>
        <v>0.2224467882926829</v>
      </c>
      <c r="P85" s="16">
        <f>AVERAGE(PWT!F85:PWT!AE85)/100</f>
        <v>0.23187202423076925</v>
      </c>
      <c r="Q85" s="16">
        <f>AVERAGE(PWT!F85:PWT!Z85)/100</f>
        <v>0.23959488666666665</v>
      </c>
      <c r="R85" s="16">
        <f>AVERAGE(PWT!Z85:PWT!AT85)/100</f>
        <v>0.20516172714285716</v>
      </c>
      <c r="S85" s="16">
        <f>SCHOOL!B85/100</f>
        <v>0.09469372763293778</v>
      </c>
      <c r="T85" s="16">
        <f>SCHOOL!C85/100</f>
        <v>0.08379755</v>
      </c>
      <c r="U85" s="16">
        <f>SCHOOL!D85/100</f>
        <v>0.08110716</v>
      </c>
      <c r="V85" s="16">
        <f>SCHOOL!E85/100</f>
        <v>0.10810650973928801</v>
      </c>
      <c r="W85" s="16">
        <f>NEWS!C85</f>
        <v>0.52014571</v>
      </c>
      <c r="X85" s="7">
        <f>NEWS!D85</f>
        <v>0.5328520325</v>
      </c>
      <c r="Y85" s="7">
        <f>NEWS!E85</f>
        <v>0.5352598033333333</v>
      </c>
      <c r="Z85" s="16">
        <f>NEWS!F85</f>
        <v>0.510723175</v>
      </c>
      <c r="AA85" s="17">
        <v>999</v>
      </c>
      <c r="AB85" s="7">
        <f>WVS!F85</f>
        <v>0.6630620995999349</v>
      </c>
      <c r="AC85" s="7">
        <f>WVS!E85</f>
        <v>0.5707896278153454</v>
      </c>
      <c r="AD85" s="7">
        <v>1.6692789126603949</v>
      </c>
      <c r="AE85" s="7">
        <v>0.5089321944506251</v>
      </c>
      <c r="AF85" s="7">
        <v>0.17901772053147844</v>
      </c>
      <c r="AG85" s="7">
        <f>SCHOOL!DK85</f>
        <v>8.07</v>
      </c>
      <c r="AH85" s="7">
        <f>SCHOOL!DL85</f>
        <v>7.98</v>
      </c>
      <c r="AI85" s="7">
        <f>SCHOOL!DM85</f>
        <v>11.41</v>
      </c>
      <c r="AJ85" s="16">
        <f>Postal!B85</f>
        <v>0.42291208333333336</v>
      </c>
      <c r="AK85" s="18">
        <v>0</v>
      </c>
      <c r="AL85" s="18">
        <v>0</v>
      </c>
      <c r="AM85" s="18">
        <v>0</v>
      </c>
      <c r="AN85" s="16">
        <f>PWT!AU85</f>
        <v>10168.965</v>
      </c>
      <c r="AO85" s="16">
        <f>PWT!BO85</f>
        <v>17164.866</v>
      </c>
      <c r="AP85" s="16">
        <f>PWT!BT85</f>
        <v>18711.514</v>
      </c>
      <c r="AQ85" s="16">
        <f>PWT!CI85</f>
        <v>23635.135</v>
      </c>
      <c r="AR85" s="7">
        <f>NEWS!AX85</f>
        <v>411620</v>
      </c>
      <c r="AS85" s="7">
        <f>PWT!F85/100</f>
        <v>0.24871606</v>
      </c>
      <c r="AT85" s="7">
        <f>Cook!C85</f>
        <v>0</v>
      </c>
      <c r="AU85" s="7">
        <f>Cook!D85</f>
        <v>0</v>
      </c>
      <c r="AV85" s="7">
        <f>Cook!E85</f>
        <v>0</v>
      </c>
      <c r="AW85" s="7">
        <f>prices!B85</f>
        <v>73.502035</v>
      </c>
      <c r="AX85" s="7">
        <f>prices!AR85</f>
        <v>66.287059</v>
      </c>
    </row>
    <row r="86" spans="1:50" ht="12.75">
      <c r="A86" s="15" t="s">
        <v>85</v>
      </c>
      <c r="B86" s="15" t="s">
        <v>115</v>
      </c>
      <c r="C86" s="15">
        <v>85</v>
      </c>
      <c r="D86" s="7">
        <v>1</v>
      </c>
      <c r="E86" s="7">
        <v>1</v>
      </c>
      <c r="F86" s="7">
        <v>1</v>
      </c>
      <c r="G86" s="7">
        <f>PWT!AU86/PWT!CJ86*100</f>
        <v>22585.311673456963</v>
      </c>
      <c r="H86" s="16">
        <f>PWT!BO86/PWT!DD86*100</f>
        <v>33609.45462774166</v>
      </c>
      <c r="I86" s="16">
        <f>PWT!BT86/PWT!DI86*100</f>
        <v>33999.96012645945</v>
      </c>
      <c r="J86" s="7">
        <f>PWT!CI86/PWT!DX86*100</f>
        <v>39006.62296585767</v>
      </c>
      <c r="K86" s="7">
        <f>((PWT!FM86/PWT!DY86)^(1/40)-1)*100</f>
        <v>0.7850993423825336</v>
      </c>
      <c r="L86" s="16">
        <f>((PWT!EX86/PWT!DY86)^(1/25)-1)*100</f>
        <v>0.8765308870693822</v>
      </c>
      <c r="M86" s="16">
        <f>((PWT!ES86/PWT!DY86)^(1/20)-1)*100</f>
        <v>0.8319113932872213</v>
      </c>
      <c r="N86" s="16">
        <f>((PWT!FM86/PWT!ES86)^(1/20)-1)*100</f>
        <v>0.7383090243606061</v>
      </c>
      <c r="O86" s="16">
        <f>AVERAGE(PWT!F86:PWT!AT86)/100</f>
        <v>0.27725980609756096</v>
      </c>
      <c r="P86" s="16">
        <f>AVERAGE(PWT!F86:PWT!AE86)/100</f>
        <v>0.28237731346153844</v>
      </c>
      <c r="Q86" s="16">
        <f>AVERAGE(PWT!F86:PWT!Z86)/100</f>
        <v>0.29138453952380944</v>
      </c>
      <c r="R86" s="16">
        <f>AVERAGE(PWT!Z86:PWT!AT86)/100</f>
        <v>0.2625288276190476</v>
      </c>
      <c r="S86" s="16">
        <f>SCHOOL!B86/100</f>
        <v>0.08093673615955606</v>
      </c>
      <c r="T86" s="16">
        <f>SCHOOL!C86/100</f>
        <v>0.07857035</v>
      </c>
      <c r="U86" s="16">
        <f>SCHOOL!D86/100</f>
        <v>0.07303354</v>
      </c>
      <c r="V86" s="16">
        <f>SCHOOL!E86/100</f>
        <v>0.09523432508720092</v>
      </c>
      <c r="W86" s="16">
        <f>NEWS!C86</f>
        <v>0.4181289266666667</v>
      </c>
      <c r="X86" s="7">
        <f>NEWS!D86</f>
        <v>0.41532227499999996</v>
      </c>
      <c r="Y86" s="7">
        <f>NEWS!E86</f>
        <v>0.3882298</v>
      </c>
      <c r="Z86" s="16">
        <f>NEWS!F86</f>
        <v>0.43425652249999996</v>
      </c>
      <c r="AA86" s="17">
        <v>999</v>
      </c>
      <c r="AB86" s="7">
        <f>WVS!F86</f>
        <v>0.4097143966562281</v>
      </c>
      <c r="AC86" s="7">
        <f>WVS!E86</f>
        <v>0.43199395661714307</v>
      </c>
      <c r="AD86" s="7">
        <v>0.7292225003681436</v>
      </c>
      <c r="AE86" s="7">
        <v>0.16573865225487042</v>
      </c>
      <c r="AF86" s="7">
        <v>0.09753754048585866</v>
      </c>
      <c r="AG86" s="7">
        <f>SCHOOL!DK86</f>
        <v>7.39</v>
      </c>
      <c r="AH86" s="7">
        <f>SCHOOL!DL86</f>
        <v>8.48</v>
      </c>
      <c r="AI86" s="7">
        <f>SCHOOL!DM86</f>
        <v>10.48</v>
      </c>
      <c r="AJ86" s="16">
        <f>Postal!B86</f>
        <v>0.621411</v>
      </c>
      <c r="AK86" s="18">
        <v>0</v>
      </c>
      <c r="AL86" s="18">
        <v>0</v>
      </c>
      <c r="AM86" s="18">
        <v>0</v>
      </c>
      <c r="AN86" s="16">
        <f>PWT!AU86</f>
        <v>14978.251</v>
      </c>
      <c r="AO86" s="16">
        <f>PWT!BO86</f>
        <v>22322.094</v>
      </c>
      <c r="AP86" s="16">
        <f>PWT!BT86</f>
        <v>23242.852</v>
      </c>
      <c r="AQ86" s="16">
        <f>PWT!CI86</f>
        <v>26413.677</v>
      </c>
      <c r="AR86" s="7">
        <f>NEWS!AX86</f>
        <v>39550</v>
      </c>
      <c r="AS86" s="7">
        <f>PWT!F86/100</f>
        <v>0.30060445999999996</v>
      </c>
      <c r="AT86" s="7">
        <f>Cook!C86</f>
        <v>0</v>
      </c>
      <c r="AU86" s="7">
        <f>Cook!D86</f>
        <v>0</v>
      </c>
      <c r="AV86" s="7">
        <f>Cook!E86</f>
        <v>0</v>
      </c>
      <c r="AW86" s="7">
        <f>prices!B86</f>
        <v>40.629796</v>
      </c>
      <c r="AX86" s="7">
        <f>prices!AR86</f>
        <v>44.854654</v>
      </c>
    </row>
    <row r="87" spans="1:50" ht="12.75">
      <c r="A87" s="15" t="s">
        <v>204</v>
      </c>
      <c r="B87" s="15" t="s">
        <v>184</v>
      </c>
      <c r="C87" s="15">
        <v>86</v>
      </c>
      <c r="D87" s="7">
        <v>1</v>
      </c>
      <c r="E87" s="7">
        <v>1</v>
      </c>
      <c r="F87" s="7">
        <v>0</v>
      </c>
      <c r="G87" s="7">
        <f>PWT!AU87/PWT!CJ87*100</f>
        <v>2707.1970878967413</v>
      </c>
      <c r="H87" s="16">
        <f>PWT!BO87/PWT!DD87*100</f>
        <v>6189.724663218714</v>
      </c>
      <c r="I87" s="16">
        <f>PWT!BT87/PWT!DI87*100</f>
        <v>6283.90998890632</v>
      </c>
      <c r="J87" s="7">
        <f>PWT!CI87/PWT!DX87*100</f>
        <v>7295.05403576224</v>
      </c>
      <c r="K87" s="7">
        <f>((PWT!FM87/PWT!DY87)^(1/40)-1)*100</f>
        <v>3.424047587523882</v>
      </c>
      <c r="L87" s="16">
        <f>((PWT!EX87/PWT!DY87)^(1/25)-1)*100</f>
        <v>3.1070396339019313</v>
      </c>
      <c r="M87" s="16">
        <f>((PWT!ES87/PWT!DY87)^(1/20)-1)*100</f>
        <v>2.9229430077308605</v>
      </c>
      <c r="N87" s="16">
        <f>((PWT!FM87/PWT!ES87)^(1/20)-1)*100</f>
        <v>3.9275919129416303</v>
      </c>
      <c r="O87" s="16">
        <f>AVERAGE(PWT!F87:PWT!AT87)/100</f>
        <v>0.12437579280487801</v>
      </c>
      <c r="P87" s="16">
        <f>AVERAGE(PWT!F87:PWT!AE87)/100</f>
        <v>0.14056574673076924</v>
      </c>
      <c r="Q87" s="16">
        <f>AVERAGE(PWT!F87:PWT!Z87)/100</f>
        <v>0.13533042547619048</v>
      </c>
      <c r="R87" s="16">
        <f>AVERAGE(PWT!Z87:PWT!AT87)/100</f>
        <v>0.11641904857142858</v>
      </c>
      <c r="S87" s="16">
        <f>SCHOOL!B87/100</f>
        <v>0.09171032204866127</v>
      </c>
      <c r="T87" s="16">
        <f>SCHOOL!C87/100</f>
        <v>0.08494541666666666</v>
      </c>
      <c r="U87" s="16">
        <f>SCHOOL!D87/100</f>
        <v>0.07532878000000001</v>
      </c>
      <c r="V87" s="16">
        <f>SCHOOL!E87/100</f>
        <v>0.11138179968759028</v>
      </c>
      <c r="W87" s="16">
        <f>NEWS!C87</f>
        <v>0.01421937735</v>
      </c>
      <c r="X87" s="7">
        <f>NEWS!D87</f>
        <v>0.012179132525</v>
      </c>
      <c r="Y87" s="7">
        <f>NEWS!E87</f>
        <v>0.011012977033333333</v>
      </c>
      <c r="Z87" s="16">
        <f>NEWS!F87</f>
        <v>0.016343689749999998</v>
      </c>
      <c r="AA87" s="17">
        <v>0.57</v>
      </c>
      <c r="AB87" s="7">
        <f>WVS!F87</f>
        <v>999</v>
      </c>
      <c r="AC87" s="7">
        <f>WVS!E87</f>
        <v>999</v>
      </c>
      <c r="AD87" s="7">
        <v>999</v>
      </c>
      <c r="AE87" s="7">
        <v>999</v>
      </c>
      <c r="AF87" s="7">
        <v>999</v>
      </c>
      <c r="AG87" s="7">
        <f>SCHOOL!DK87</f>
        <v>1.35</v>
      </c>
      <c r="AH87" s="7">
        <f>SCHOOL!DL87</f>
        <v>999</v>
      </c>
      <c r="AI87" s="7">
        <f>SCHOOL!DM87</f>
        <v>5.77</v>
      </c>
      <c r="AJ87" s="16">
        <f>Postal!B87</f>
        <v>0.0016217368421052633</v>
      </c>
      <c r="AK87" s="18">
        <v>0</v>
      </c>
      <c r="AL87" s="18">
        <v>0</v>
      </c>
      <c r="AM87" s="18">
        <v>0</v>
      </c>
      <c r="AN87" s="16">
        <f>PWT!AU87</f>
        <v>1402.5667</v>
      </c>
      <c r="AO87" s="16">
        <f>PWT!BO87</f>
        <v>2989.9236</v>
      </c>
      <c r="AP87" s="16">
        <f>PWT!BT87</f>
        <v>3068.9766</v>
      </c>
      <c r="AQ87" s="16">
        <f>PWT!CI87</f>
        <v>4093.8641</v>
      </c>
      <c r="AR87" s="7">
        <f>NEWS!AX87</f>
        <v>183780</v>
      </c>
      <c r="AS87" s="7">
        <f>PWT!F87/100</f>
        <v>0.10210067</v>
      </c>
      <c r="AT87" s="7">
        <f>Cook!C87</f>
        <v>999</v>
      </c>
      <c r="AU87" s="7">
        <f>Cook!D87</f>
        <v>999</v>
      </c>
      <c r="AV87" s="7">
        <f>Cook!E87</f>
        <v>999</v>
      </c>
      <c r="AW87" s="7">
        <f>prices!B87</f>
        <v>60.548962</v>
      </c>
      <c r="AX87" s="7">
        <f>prices!AR87</f>
        <v>33.842126</v>
      </c>
    </row>
    <row r="88" spans="1:50" ht="12.75">
      <c r="A88" s="15" t="s">
        <v>87</v>
      </c>
      <c r="B88" s="15" t="s">
        <v>191</v>
      </c>
      <c r="C88" s="15">
        <v>87</v>
      </c>
      <c r="D88" s="7">
        <v>1</v>
      </c>
      <c r="E88" s="7">
        <v>1</v>
      </c>
      <c r="F88" s="7">
        <v>0</v>
      </c>
      <c r="G88" s="7">
        <f>PWT!AU88/PWT!CJ88*100</f>
        <v>735.0133429808042</v>
      </c>
      <c r="H88" s="16">
        <f>PWT!BO88/PWT!DD88*100</f>
        <v>1209.7467774294275</v>
      </c>
      <c r="I88" s="16">
        <f>PWT!BT88/PWT!DI88*100</f>
        <v>1258.5258403281694</v>
      </c>
      <c r="J88" s="7">
        <f>PWT!CI88/PWT!DX88*100</f>
        <v>923.9843571296869</v>
      </c>
      <c r="K88" s="7">
        <f>((PWT!FM88/PWT!DY88)^(1/40)-1)*100</f>
        <v>3.043350435314296</v>
      </c>
      <c r="L88" s="16">
        <f>((PWT!EX88/PWT!DY88)^(1/25)-1)*100</f>
        <v>2.943838908507135</v>
      </c>
      <c r="M88" s="16">
        <f>((PWT!ES88/PWT!DY88)^(1/20)-1)*100</f>
        <v>2.855886127104812</v>
      </c>
      <c r="N88" s="16">
        <f>((PWT!FM88/PWT!ES88)^(1/20)-1)*100</f>
        <v>3.231156414459435</v>
      </c>
      <c r="O88" s="16">
        <f>AVERAGE(PWT!F88:PWT!AT88)/100</f>
        <v>0.24507082760975607</v>
      </c>
      <c r="P88" s="16">
        <f>AVERAGE(PWT!F88:PWT!AE88)/100</f>
        <v>0.3076383176923076</v>
      </c>
      <c r="Q88" s="16">
        <f>AVERAGE(PWT!F88:PWT!Z88)/100</f>
        <v>0.30522026523809515</v>
      </c>
      <c r="R88" s="16">
        <f>AVERAGE(PWT!Z88:PWT!AT88)/100</f>
        <v>0.1889062486666667</v>
      </c>
      <c r="S88" s="16">
        <f>SCHOOL!B88/100</f>
        <v>0.007583314069694928</v>
      </c>
      <c r="T88" s="16">
        <f>SCHOOL!C88/100</f>
        <v>0.005585383333333333</v>
      </c>
      <c r="U88" s="16">
        <f>SCHOOL!D88/100</f>
        <v>0.0053079</v>
      </c>
      <c r="V88" s="16">
        <f>SCHOOL!E88/100</f>
        <v>0.009722365325450868</v>
      </c>
      <c r="W88" s="16">
        <f>NEWS!C88</f>
        <v>0.005099728066666667</v>
      </c>
      <c r="X88" s="7">
        <f>NEWS!D88</f>
        <v>0.005971581925</v>
      </c>
      <c r="Y88" s="7">
        <f>NEWS!E88</f>
        <v>0.006415993666666668</v>
      </c>
      <c r="Z88" s="16">
        <f>NEWS!F88</f>
        <v>0.005636154599999999</v>
      </c>
      <c r="AA88" s="17">
        <v>-1.22</v>
      </c>
      <c r="AB88" s="7">
        <f>WVS!F88</f>
        <v>0.08093525179856115</v>
      </c>
      <c r="AC88" s="7">
        <f>WVS!E88</f>
        <v>0.08093525179856115</v>
      </c>
      <c r="AD88" s="7">
        <v>2.705380017079419</v>
      </c>
      <c r="AE88" s="7">
        <v>0.5468549463231455</v>
      </c>
      <c r="AF88" s="7">
        <v>0.7771422816733727</v>
      </c>
      <c r="AG88" s="7">
        <f>SCHOOL!DK88</f>
        <v>3.51</v>
      </c>
      <c r="AH88" s="7">
        <f>SCHOOL!DL88</f>
        <v>2.82</v>
      </c>
      <c r="AI88" s="7">
        <f>SCHOOL!DM88</f>
        <v>2.71</v>
      </c>
      <c r="AJ88" s="16">
        <f>Postal!B88</f>
        <v>0.0029105714285714286</v>
      </c>
      <c r="AK88" s="18">
        <v>1</v>
      </c>
      <c r="AL88" s="18">
        <v>0</v>
      </c>
      <c r="AM88" s="18">
        <v>0</v>
      </c>
      <c r="AN88" s="16">
        <f>PWT!AU88</f>
        <v>381.53051</v>
      </c>
      <c r="AO88" s="16">
        <f>PWT!BO88</f>
        <v>605.69704</v>
      </c>
      <c r="AP88" s="16">
        <f>PWT!BT88</f>
        <v>632.35364</v>
      </c>
      <c r="AQ88" s="16">
        <f>PWT!CI88</f>
        <v>481.87254</v>
      </c>
      <c r="AR88" s="7">
        <f>NEWS!AX88</f>
        <v>883590</v>
      </c>
      <c r="AS88" s="7">
        <f>PWT!F88/100</f>
        <v>0.20414337</v>
      </c>
      <c r="AT88" s="7">
        <f>Cook!C88</f>
        <v>999</v>
      </c>
      <c r="AU88" s="7">
        <f>Cook!D88</f>
        <v>999</v>
      </c>
      <c r="AV88" s="7">
        <f>Cook!E88</f>
        <v>999</v>
      </c>
      <c r="AW88" s="7">
        <f>prices!B88</f>
        <v>53.969345</v>
      </c>
      <c r="AX88" s="7">
        <f>prices!AR88</f>
        <v>40.806829</v>
      </c>
    </row>
    <row r="89" spans="1:50" ht="12.75">
      <c r="A89" s="15" t="s">
        <v>88</v>
      </c>
      <c r="B89" s="15" t="s">
        <v>187</v>
      </c>
      <c r="C89" s="15">
        <v>88</v>
      </c>
      <c r="D89" s="7">
        <v>1</v>
      </c>
      <c r="E89" s="7">
        <v>1</v>
      </c>
      <c r="F89" s="7">
        <v>0</v>
      </c>
      <c r="G89" s="7">
        <f>PWT!AU89/PWT!CJ89*100</f>
        <v>2069.8459418515486</v>
      </c>
      <c r="H89" s="16">
        <f>PWT!BO89/PWT!DD89*100</f>
        <v>4748.882537380153</v>
      </c>
      <c r="I89" s="16">
        <f>PWT!BT89/PWT!DI89*100</f>
        <v>5353.7160577881095</v>
      </c>
      <c r="J89" s="7">
        <f>PWT!CI89/PWT!DX89*100</f>
        <v>9822.264322755038</v>
      </c>
      <c r="K89" s="7">
        <f>((PWT!FM89/PWT!DY89)^(1/40)-1)*100</f>
        <v>2.8247591804908323</v>
      </c>
      <c r="L89" s="16">
        <f>((PWT!EX89/PWT!DY89)^(1/25)-1)*100</f>
        <v>3.2879978723922676</v>
      </c>
      <c r="M89" s="16">
        <f>((PWT!ES89/PWT!DY89)^(1/20)-1)*100</f>
        <v>3.344222442999567</v>
      </c>
      <c r="N89" s="16">
        <f>((PWT!FM89/PWT!ES89)^(1/20)-1)*100</f>
        <v>2.3079070178066985</v>
      </c>
      <c r="O89" s="16">
        <f>AVERAGE(PWT!F89:PWT!AT89)/100</f>
        <v>0.2943620570731707</v>
      </c>
      <c r="P89" s="16">
        <f>AVERAGE(PWT!F89:PWT!AE89)/100</f>
        <v>0.2767968538461539</v>
      </c>
      <c r="Q89" s="16">
        <f>AVERAGE(PWT!F89:PWT!Z89)/100</f>
        <v>0.27527235714285714</v>
      </c>
      <c r="R89" s="16">
        <f>AVERAGE(PWT!Z89:PWT!AT89)/100</f>
        <v>0.3130046852380952</v>
      </c>
      <c r="S89" s="16">
        <f>SCHOOL!B89/100</f>
        <v>0.0548827731771581</v>
      </c>
      <c r="T89" s="16">
        <f>SCHOOL!C89/100</f>
        <v>0.042717633333333345</v>
      </c>
      <c r="U89" s="16">
        <f>SCHOOL!D89/100</f>
        <v>0.0393187</v>
      </c>
      <c r="V89" s="16">
        <f>SCHOOL!E89/100</f>
        <v>0.07101899171888458</v>
      </c>
      <c r="W89" s="16">
        <f>NEWS!C89</f>
        <v>0.06595725316666666</v>
      </c>
      <c r="X89" s="7">
        <f>NEWS!D89</f>
        <v>0.067183442</v>
      </c>
      <c r="Y89" s="7">
        <f>NEWS!E89</f>
        <v>0.061227710666666664</v>
      </c>
      <c r="Z89" s="16">
        <f>NEWS!F89</f>
        <v>0.0673564645</v>
      </c>
      <c r="AA89" s="17">
        <v>0.5</v>
      </c>
      <c r="AB89" s="7">
        <f>WVS!F89</f>
        <v>999</v>
      </c>
      <c r="AC89" s="7">
        <f>WVS!E89</f>
        <v>999</v>
      </c>
      <c r="AD89" s="7">
        <v>999</v>
      </c>
      <c r="AE89" s="7">
        <v>999</v>
      </c>
      <c r="AF89" s="7">
        <v>999</v>
      </c>
      <c r="AG89" s="7">
        <f>SCHOOL!DK89</f>
        <v>4.3</v>
      </c>
      <c r="AH89" s="7">
        <f>SCHOOL!DL89</f>
        <v>999</v>
      </c>
      <c r="AI89" s="7">
        <f>SCHOOL!DM89</f>
        <v>6.5</v>
      </c>
      <c r="AJ89" s="16">
        <f>Postal!B89</f>
        <v>0.013588619047619049</v>
      </c>
      <c r="AK89" s="18">
        <v>0</v>
      </c>
      <c r="AL89" s="18">
        <v>0</v>
      </c>
      <c r="AM89" s="18">
        <v>1</v>
      </c>
      <c r="AN89" s="16">
        <f>PWT!AU89</f>
        <v>1091.1195</v>
      </c>
      <c r="AO89" s="16">
        <f>PWT!BO89</f>
        <v>2730.4726</v>
      </c>
      <c r="AP89" s="16">
        <f>PWT!BT89</f>
        <v>3269.6159</v>
      </c>
      <c r="AQ89" s="16">
        <f>PWT!CI89</f>
        <v>6857.0494</v>
      </c>
      <c r="AR89" s="7">
        <f>NEWS!AX89</f>
        <v>510890</v>
      </c>
      <c r="AS89" s="7">
        <f>PWT!F89/100</f>
        <v>0.17459232</v>
      </c>
      <c r="AT89" s="7">
        <f>Cook!C89</f>
        <v>999</v>
      </c>
      <c r="AU89" s="7">
        <f>Cook!D89</f>
        <v>999</v>
      </c>
      <c r="AV89" s="7">
        <f>Cook!E89</f>
        <v>999</v>
      </c>
      <c r="AW89" s="7">
        <f>prices!B89</f>
        <v>29.413131</v>
      </c>
      <c r="AX89" s="7">
        <f>prices!AR89</f>
        <v>61.294336</v>
      </c>
    </row>
    <row r="90" spans="1:50" ht="12.75">
      <c r="A90" s="15" t="s">
        <v>89</v>
      </c>
      <c r="B90" s="15" t="s">
        <v>186</v>
      </c>
      <c r="C90" s="15">
        <v>89</v>
      </c>
      <c r="D90" s="7">
        <v>1</v>
      </c>
      <c r="E90" s="7">
        <v>0</v>
      </c>
      <c r="F90" s="7">
        <v>0</v>
      </c>
      <c r="G90" s="7">
        <f>PWT!AU90/PWT!CJ90*100</f>
        <v>1691.948300054971</v>
      </c>
      <c r="H90" s="16">
        <f>PWT!BO90/PWT!DD90*100</f>
        <v>2689.3278317633785</v>
      </c>
      <c r="I90" s="16">
        <f>PWT!BT90/PWT!DI90*100</f>
        <v>2540.296019280029</v>
      </c>
      <c r="J90" s="7">
        <f>PWT!CI90/PWT!DX90*100</f>
        <v>1655.501664441178</v>
      </c>
      <c r="K90" s="7">
        <f>((PWT!FM90/PWT!DY90)^(1/40)-1)*100</f>
        <v>2.740154995084687</v>
      </c>
      <c r="L90" s="16">
        <f>((PWT!EX90/PWT!DY90)^(1/25)-1)*100</f>
        <v>2.566919394209921</v>
      </c>
      <c r="M90" s="16">
        <f>((PWT!ES90/PWT!DY90)^(1/20)-1)*100</f>
        <v>2.3743577473541055</v>
      </c>
      <c r="N90" s="16">
        <f>((PWT!FM90/PWT!ES90)^(1/20)-1)*100</f>
        <v>3.107259285217201</v>
      </c>
      <c r="O90" s="16">
        <f>AVERAGE(PWT!F90:PWT!AT90)/100</f>
        <v>0.07073082109756097</v>
      </c>
      <c r="P90" s="16">
        <f>AVERAGE(PWT!F90:PWT!AE90)/100</f>
        <v>0.06436948273076923</v>
      </c>
      <c r="Q90" s="16">
        <f>AVERAGE(PWT!F90:PWT!Z90)/100</f>
        <v>0.06684644842857143</v>
      </c>
      <c r="R90" s="16">
        <f>AVERAGE(PWT!Z90:PWT!AT90)/100</f>
        <v>0.07465411085714285</v>
      </c>
      <c r="S90" s="16">
        <f>SCHOOL!B90/100</f>
        <v>0.039845361947684475</v>
      </c>
      <c r="T90" s="16">
        <f>SCHOOL!C90/100</f>
        <v>0.028033183333333333</v>
      </c>
      <c r="U90" s="16">
        <f>SCHOOL!D90/100</f>
        <v>0.0253226</v>
      </c>
      <c r="V90" s="16">
        <f>SCHOOL!E90/100</f>
        <v>0.05926131150583205</v>
      </c>
      <c r="W90" s="16">
        <f>NEWS!C90</f>
        <v>0.0035126725000000007</v>
      </c>
      <c r="X90" s="7">
        <f>NEWS!D90</f>
        <v>0.0039056145000000006</v>
      </c>
      <c r="Y90" s="7">
        <f>NEWS!E90</f>
        <v>0.003975407133333334</v>
      </c>
      <c r="Z90" s="16">
        <f>NEWS!F90</f>
        <v>0.00387538515</v>
      </c>
      <c r="AA90" s="17">
        <v>999</v>
      </c>
      <c r="AB90" s="7">
        <f>WVS!F90</f>
        <v>999</v>
      </c>
      <c r="AC90" s="7">
        <f>WVS!E90</f>
        <v>999</v>
      </c>
      <c r="AD90" s="7">
        <v>999</v>
      </c>
      <c r="AE90" s="7">
        <v>999</v>
      </c>
      <c r="AF90" s="7">
        <v>999</v>
      </c>
      <c r="AG90" s="7">
        <f>SCHOOL!DK90</f>
        <v>0.22</v>
      </c>
      <c r="AH90" s="7">
        <f>SCHOOL!DL90</f>
        <v>999</v>
      </c>
      <c r="AI90" s="7">
        <f>SCHOOL!DM90</f>
        <v>3.33</v>
      </c>
      <c r="AJ90" s="16">
        <f>Postal!B90</f>
        <v>0.0008961250000000001</v>
      </c>
      <c r="AK90" s="18">
        <v>1</v>
      </c>
      <c r="AL90" s="18">
        <v>0</v>
      </c>
      <c r="AM90" s="18">
        <v>0</v>
      </c>
      <c r="AN90" s="16">
        <f>PWT!AU90</f>
        <v>896.12876</v>
      </c>
      <c r="AO90" s="16">
        <f>PWT!BO90</f>
        <v>1377.8682</v>
      </c>
      <c r="AP90" s="16">
        <f>PWT!BT90</f>
        <v>1298.382</v>
      </c>
      <c r="AQ90" s="16">
        <f>PWT!CI90</f>
        <v>870.35431</v>
      </c>
      <c r="AR90" s="7">
        <f>NEWS!AX90</f>
        <v>54390</v>
      </c>
      <c r="AS90" s="7">
        <f>PWT!F90/100</f>
        <v>0.037079948</v>
      </c>
      <c r="AT90" s="7">
        <f>Cook!C90</f>
        <v>999</v>
      </c>
      <c r="AU90" s="7">
        <f>Cook!D90</f>
        <v>999</v>
      </c>
      <c r="AV90" s="7">
        <f>Cook!E90</f>
        <v>999</v>
      </c>
      <c r="AW90" s="7">
        <f>prices!B90</f>
        <v>92.858101</v>
      </c>
      <c r="AX90" s="7">
        <v>999</v>
      </c>
    </row>
    <row r="91" spans="1:50" ht="12.75">
      <c r="A91" s="15" t="s">
        <v>205</v>
      </c>
      <c r="B91" s="15" t="s">
        <v>188</v>
      </c>
      <c r="C91" s="15">
        <v>90</v>
      </c>
      <c r="D91" s="7">
        <v>1</v>
      </c>
      <c r="E91" s="7">
        <v>1</v>
      </c>
      <c r="F91" s="7">
        <v>0</v>
      </c>
      <c r="G91" s="7">
        <f>PWT!AU91/PWT!CJ91*100</f>
        <v>8246.781173452375</v>
      </c>
      <c r="H91" s="16">
        <f>PWT!BO91/PWT!DD91*100</f>
        <v>15938.508530662839</v>
      </c>
      <c r="I91" s="16">
        <f>PWT!BT91/PWT!DI91*100</f>
        <v>16348.229241332243</v>
      </c>
      <c r="J91" s="7">
        <f>PWT!CI91/PWT!DX91*100</f>
        <v>16391.12885794814</v>
      </c>
      <c r="K91" s="7">
        <f>((PWT!FM91/PWT!DY91)^(1/40)-1)*100</f>
        <v>1.7296888081269612</v>
      </c>
      <c r="L91" s="16">
        <f>((PWT!EX91/PWT!DY91)^(1/25)-1)*100</f>
        <v>1.9035010417705278</v>
      </c>
      <c r="M91" s="16">
        <f>((PWT!ES91/PWT!DY91)^(1/20)-1)*100</f>
        <v>1.902789897693835</v>
      </c>
      <c r="N91" s="16">
        <f>((PWT!FM91/PWT!ES91)^(1/20)-1)*100</f>
        <v>1.556881763377116</v>
      </c>
      <c r="O91" s="16">
        <f>AVERAGE(PWT!F91:PWT!AT91)/100</f>
        <v>0.09945958612195122</v>
      </c>
      <c r="P91" s="16">
        <f>AVERAGE(PWT!F91:PWT!AE91)/100</f>
        <v>0.10473548776923079</v>
      </c>
      <c r="Q91" s="16">
        <f>AVERAGE(PWT!F91:PWT!Z91)/100</f>
        <v>0.10064936819047622</v>
      </c>
      <c r="R91" s="16">
        <f>AVERAGE(PWT!Z91:PWT!AT91)/100</f>
        <v>0.10184162947619049</v>
      </c>
      <c r="S91" s="16">
        <f>SCHOOL!B91/100</f>
        <v>0.10565349529748862</v>
      </c>
      <c r="T91" s="16">
        <f>SCHOOL!C91/100</f>
        <v>0.09587401666666667</v>
      </c>
      <c r="U91" s="16">
        <f>SCHOOL!D91/100</f>
        <v>0.08908014</v>
      </c>
      <c r="V91" s="16">
        <f>SCHOOL!E91/100</f>
        <v>0.12937533153547948</v>
      </c>
      <c r="W91" s="16">
        <f>NEWS!C91</f>
        <v>0.1274568435</v>
      </c>
      <c r="X91" s="7">
        <f>NEWS!D91</f>
        <v>0.1419232</v>
      </c>
      <c r="Y91" s="7">
        <f>NEWS!E91</f>
        <v>0.14027790333333334</v>
      </c>
      <c r="Z91" s="16">
        <f>NEWS!F91</f>
        <v>0.12179014525</v>
      </c>
      <c r="AA91" s="17">
        <v>1.15</v>
      </c>
      <c r="AB91" s="7">
        <f>WVS!F91</f>
        <v>999</v>
      </c>
      <c r="AC91" s="7">
        <f>WVS!E91</f>
        <v>999</v>
      </c>
      <c r="AD91" s="7">
        <v>999</v>
      </c>
      <c r="AE91" s="7">
        <v>999</v>
      </c>
      <c r="AF91" s="7">
        <v>999</v>
      </c>
      <c r="AG91" s="7">
        <f>SCHOOL!DK91</f>
        <v>4.6</v>
      </c>
      <c r="AH91" s="7">
        <f>SCHOOL!DL91</f>
        <v>999</v>
      </c>
      <c r="AI91" s="7">
        <f>SCHOOL!DM91</f>
        <v>7.76</v>
      </c>
      <c r="AJ91" s="16">
        <f>Postal!B91</f>
        <v>0.0159179375</v>
      </c>
      <c r="AK91" s="18">
        <v>0</v>
      </c>
      <c r="AL91" s="18">
        <v>1</v>
      </c>
      <c r="AM91" s="18">
        <v>0</v>
      </c>
      <c r="AN91" s="16">
        <f>PWT!AU91</f>
        <v>4369.9038</v>
      </c>
      <c r="AO91" s="16">
        <f>PWT!BO91</f>
        <v>9593.0539</v>
      </c>
      <c r="AP91" s="16">
        <f>PWT!BT91</f>
        <v>9932.7164</v>
      </c>
      <c r="AQ91" s="16">
        <f>PWT!CI91</f>
        <v>11175.197</v>
      </c>
      <c r="AR91" s="7">
        <f>NEWS!AX91</f>
        <v>5130</v>
      </c>
      <c r="AS91" s="7">
        <f>PWT!F91/100</f>
        <v>0.12124797</v>
      </c>
      <c r="AT91" s="7">
        <f>Cook!C91</f>
        <v>999</v>
      </c>
      <c r="AU91" s="7">
        <f>Cook!D91</f>
        <v>999</v>
      </c>
      <c r="AV91" s="7">
        <f>Cook!E91</f>
        <v>999</v>
      </c>
      <c r="AW91" s="7">
        <f>prices!B91</f>
        <v>136.02206</v>
      </c>
      <c r="AX91" s="7">
        <f>prices!AR91</f>
        <v>75.068857</v>
      </c>
    </row>
    <row r="92" spans="1:50" ht="12.75">
      <c r="A92" s="15" t="s">
        <v>91</v>
      </c>
      <c r="B92" s="15" t="s">
        <v>189</v>
      </c>
      <c r="C92" s="15">
        <v>91</v>
      </c>
      <c r="D92" s="7">
        <v>1</v>
      </c>
      <c r="E92" s="7">
        <v>1</v>
      </c>
      <c r="F92" s="7">
        <v>0</v>
      </c>
      <c r="G92" s="7">
        <f>PWT!AV92/PWT!CK92*100</f>
        <v>3811.7239819354004</v>
      </c>
      <c r="H92" s="16">
        <f>PWT!BO92/PWT!DD92*100</f>
        <v>7994.152332372225</v>
      </c>
      <c r="I92" s="16">
        <f>PWT!BT92/PWT!DI92*100</f>
        <v>8485.145899879248</v>
      </c>
      <c r="J92" s="7">
        <f>PWT!CI92/PWT!DX92*100</f>
        <v>10513.394016896498</v>
      </c>
      <c r="K92" s="7">
        <f>((PWT!FM92/PWT!DY92)^(1/40)-1)*100</f>
        <v>2.5919800098447965</v>
      </c>
      <c r="L92" s="16">
        <f>((PWT!EX92/PWT!DY92)^(1/25)-1)*100</f>
        <v>2.499001841832982</v>
      </c>
      <c r="M92" s="16">
        <f>((PWT!ES92/PWT!DY92)^(1/20)-1)*100</f>
        <v>2.2923094166845237</v>
      </c>
      <c r="N92" s="16">
        <f>((PWT!FM92/PWT!ES92)^(1/20)-1)*100</f>
        <v>2.89252850345445</v>
      </c>
      <c r="O92" s="16">
        <f>AVERAGE(PWT!F92:PWT!AT92)/100</f>
        <v>0.18245508382500006</v>
      </c>
      <c r="P92" s="16">
        <f>AVERAGE(PWT!F92:PWT!AE92)/100</f>
        <v>0.21406663520000002</v>
      </c>
      <c r="Q92" s="16">
        <f>AVERAGE(PWT!F92:PWT!Z92)/100</f>
        <v>0.2224757965</v>
      </c>
      <c r="R92" s="16">
        <f>AVERAGE(PWT!Z92:PWT!AT92)/100</f>
        <v>0.14405144204761902</v>
      </c>
      <c r="S92" s="16">
        <f>SCHOOL!B92/100</f>
        <v>0.06605013928048369</v>
      </c>
      <c r="T92" s="16">
        <f>SCHOOL!C92/100</f>
        <v>0.045764066666666665</v>
      </c>
      <c r="U92" s="16">
        <f>SCHOOL!D92/100</f>
        <v>0.03940342</v>
      </c>
      <c r="V92" s="16">
        <f>SCHOOL!E92/100</f>
        <v>0.09093979070487061</v>
      </c>
      <c r="W92" s="16">
        <f>NEWS!C92</f>
        <v>0.03449825483333333</v>
      </c>
      <c r="X92" s="7">
        <f>NEWS!D92</f>
        <v>0.033634685000000004</v>
      </c>
      <c r="Y92" s="7">
        <f>NEWS!E92</f>
        <v>0.03199105266666667</v>
      </c>
      <c r="Z92" s="16">
        <f>NEWS!F92</f>
        <v>0.038405722249999996</v>
      </c>
      <c r="AA92" s="17">
        <v>-0.18</v>
      </c>
      <c r="AB92" s="7">
        <f>WVS!F92</f>
        <v>999</v>
      </c>
      <c r="AC92" s="7">
        <f>WVS!E92</f>
        <v>999</v>
      </c>
      <c r="AD92" s="7">
        <v>999</v>
      </c>
      <c r="AE92" s="7">
        <v>999</v>
      </c>
      <c r="AF92" s="7">
        <v>999</v>
      </c>
      <c r="AG92" s="7">
        <f>SCHOOL!DK92</f>
        <v>0.61</v>
      </c>
      <c r="AH92" s="7">
        <f>SCHOOL!DL92</f>
        <v>999</v>
      </c>
      <c r="AI92" s="7">
        <f>SCHOOL!DM92</f>
        <v>5.02</v>
      </c>
      <c r="AJ92" s="16">
        <f>Postal!B92</f>
        <v>0.01666621428571429</v>
      </c>
      <c r="AK92" s="18">
        <v>0</v>
      </c>
      <c r="AL92" s="18">
        <v>0</v>
      </c>
      <c r="AM92" s="18">
        <v>0</v>
      </c>
      <c r="AN92" s="16">
        <f>PWT!AV92</f>
        <v>1992.2671</v>
      </c>
      <c r="AO92" s="16">
        <f>PWT!BO92</f>
        <v>4363.8054</v>
      </c>
      <c r="AP92" s="16">
        <f>PWT!BT92</f>
        <v>4797.5358</v>
      </c>
      <c r="AQ92" s="16">
        <f>PWT!CI92</f>
        <v>6776.2389</v>
      </c>
      <c r="AR92" s="7">
        <f>NEWS!AX92</f>
        <v>155360</v>
      </c>
      <c r="AS92" s="7">
        <f>PWT!G92/100</f>
        <v>0.19338501</v>
      </c>
      <c r="AT92" s="7">
        <f>Cook!C92</f>
        <v>999</v>
      </c>
      <c r="AU92" s="7">
        <f>Cook!D92</f>
        <v>999</v>
      </c>
      <c r="AV92" s="7">
        <f>Cook!E92</f>
        <v>999</v>
      </c>
      <c r="AW92" s="7">
        <v>999</v>
      </c>
      <c r="AX92" s="7">
        <f>prices!AR92</f>
        <v>54.008573</v>
      </c>
    </row>
    <row r="93" spans="1:50" ht="12.75">
      <c r="A93" s="15" t="s">
        <v>92</v>
      </c>
      <c r="B93" s="15" t="s">
        <v>190</v>
      </c>
      <c r="C93" s="15">
        <v>92</v>
      </c>
      <c r="D93" s="7">
        <v>1</v>
      </c>
      <c r="E93" s="7">
        <v>1</v>
      </c>
      <c r="F93" s="7">
        <v>1</v>
      </c>
      <c r="G93" s="7">
        <f>PWT!AU93/PWT!CJ93*100</f>
        <v>4866.412700385282</v>
      </c>
      <c r="H93" s="16">
        <f>PWT!BO93/PWT!DD93*100</f>
        <v>7622.758040370226</v>
      </c>
      <c r="I93" s="16">
        <f>PWT!BT93/PWT!DI93*100</f>
        <v>8229.083833501943</v>
      </c>
      <c r="J93" s="7">
        <f>PWT!CI93/PWT!DX93*100</f>
        <v>10386.197947573917</v>
      </c>
      <c r="K93" s="7">
        <f>((PWT!FM93/PWT!DY93)^(1/40)-1)*100</f>
        <v>2.631878251292785</v>
      </c>
      <c r="L93" s="16">
        <f>((PWT!EX93/PWT!DY93)^(1/25)-1)*100</f>
        <v>2.739998850069836</v>
      </c>
      <c r="M93" s="16">
        <f>((PWT!ES93/PWT!DY93)^(1/20)-1)*100</f>
        <v>2.5066147688091345</v>
      </c>
      <c r="N93" s="16">
        <f>((PWT!FM93/PWT!ES93)^(1/20)-1)*100</f>
        <v>2.757294806239896</v>
      </c>
      <c r="O93" s="16">
        <f>AVERAGE(PWT!F93:PWT!AT93)/100</f>
        <v>0.1489354198536586</v>
      </c>
      <c r="P93" s="16">
        <f>AVERAGE(PWT!F93:PWT!AE93)/100</f>
        <v>0.12372130784615386</v>
      </c>
      <c r="Q93" s="16">
        <f>AVERAGE(PWT!F93:PWT!Z93)/100</f>
        <v>0.1263498811904762</v>
      </c>
      <c r="R93" s="16">
        <f>AVERAGE(PWT!Z93:PWT!AT93)/100</f>
        <v>0.16866788990476192</v>
      </c>
      <c r="S93" s="16">
        <f>SCHOOL!B93/100</f>
        <v>0.06462671085532119</v>
      </c>
      <c r="T93" s="16">
        <f>SCHOOL!C93/100</f>
        <v>0.051296833333333326</v>
      </c>
      <c r="U93" s="16">
        <f>SCHOOL!D93/100</f>
        <v>0.04618656000000001</v>
      </c>
      <c r="V93" s="16">
        <f>SCHOOL!E93/100</f>
        <v>0.08386437953957816</v>
      </c>
      <c r="W93" s="16">
        <f>NEWS!C93</f>
        <v>0.062058081999999994</v>
      </c>
      <c r="X93" s="7">
        <f>NEWS!D93</f>
        <v>0.05217322075</v>
      </c>
      <c r="Y93" s="7">
        <f>NEWS!E93</f>
        <v>0.04954546866666666</v>
      </c>
      <c r="Z93" s="16">
        <f>NEWS!F93</f>
        <v>0.06997801699999999</v>
      </c>
      <c r="AA93" s="17">
        <v>0.88</v>
      </c>
      <c r="AB93" s="7">
        <f>WVS!F93</f>
        <v>0.157211551634806</v>
      </c>
      <c r="AC93" s="7">
        <f>WVS!E93</f>
        <v>0.09980237154150198</v>
      </c>
      <c r="AD93" s="7">
        <v>0.09369817578772803</v>
      </c>
      <c r="AE93" s="7">
        <v>0.07202424777892387</v>
      </c>
      <c r="AF93" s="7">
        <v>0.09570755411574233</v>
      </c>
      <c r="AG93" s="7">
        <f>SCHOOL!DK93</f>
        <v>1.92</v>
      </c>
      <c r="AH93" s="7">
        <f>SCHOOL!DL93</f>
        <v>2.61</v>
      </c>
      <c r="AI93" s="7">
        <f>SCHOOL!DM93</f>
        <v>5.29</v>
      </c>
      <c r="AJ93" s="16">
        <f>Postal!B93</f>
        <v>0.019252809523809523</v>
      </c>
      <c r="AK93" s="18">
        <v>0</v>
      </c>
      <c r="AL93" s="18">
        <v>0</v>
      </c>
      <c r="AM93" s="18">
        <v>0</v>
      </c>
      <c r="AN93" s="16">
        <f>PWT!AU93</f>
        <v>2687.8574</v>
      </c>
      <c r="AO93" s="16">
        <f>PWT!BO93</f>
        <v>4271.8719</v>
      </c>
      <c r="AP93" s="16">
        <f>PWT!BT93</f>
        <v>4887.2595</v>
      </c>
      <c r="AQ93" s="16">
        <f>PWT!CI93</f>
        <v>6832.0831</v>
      </c>
      <c r="AR93" s="7">
        <f>NEWS!AX93</f>
        <v>769630</v>
      </c>
      <c r="AS93" s="7">
        <f>PWT!F93/100</f>
        <v>0.099837216</v>
      </c>
      <c r="AT93" s="7">
        <f>Cook!C93</f>
        <v>0</v>
      </c>
      <c r="AU93" s="7">
        <f>Cook!D93</f>
        <v>0</v>
      </c>
      <c r="AV93" s="7">
        <f>Cook!E93</f>
        <v>0</v>
      </c>
      <c r="AW93" s="7">
        <f>prices!B93</f>
        <v>101.18194</v>
      </c>
      <c r="AX93" s="7">
        <f>prices!AR93</f>
        <v>72.800472</v>
      </c>
    </row>
    <row r="94" spans="1:50" ht="12.75">
      <c r="A94" s="15" t="s">
        <v>93</v>
      </c>
      <c r="B94" s="15" t="s">
        <v>192</v>
      </c>
      <c r="C94" s="15">
        <v>93</v>
      </c>
      <c r="D94" s="7">
        <v>1</v>
      </c>
      <c r="E94" s="7">
        <v>0</v>
      </c>
      <c r="F94" s="7">
        <v>0</v>
      </c>
      <c r="G94" s="7">
        <f>PWT!AU94/PWT!CJ94*100</f>
        <v>1093.2969792732176</v>
      </c>
      <c r="H94" s="16">
        <f>PWT!BO94/PWT!DD94*100</f>
        <v>892.9160433301367</v>
      </c>
      <c r="I94" s="16">
        <f>PWT!BT94/PWT!DI94*100</f>
        <v>1307.5089969412231</v>
      </c>
      <c r="J94" s="7">
        <f>PWT!CI94/PWT!DX94*100</f>
        <v>1919.339728465142</v>
      </c>
      <c r="K94" s="7">
        <f>((PWT!FM94/PWT!DY94)^(1/40)-1)*100</f>
        <v>2.9796211456890376</v>
      </c>
      <c r="L94" s="16">
        <f>((PWT!EX94/PWT!DY94)^(1/25)-1)*100</f>
        <v>2.9787328959525405</v>
      </c>
      <c r="M94" s="16">
        <f>((PWT!ES94/PWT!DY94)^(1/20)-1)*100</f>
        <v>3.2313530382461986</v>
      </c>
      <c r="N94" s="16">
        <f>((PWT!FM94/PWT!ES94)^(1/20)-1)*100</f>
        <v>2.7285031068096988</v>
      </c>
      <c r="O94" s="16">
        <f>AVERAGE(PWT!F94:PWT!AT94)/100</f>
        <v>0.020657536865853653</v>
      </c>
      <c r="P94" s="16">
        <f>AVERAGE(PWT!F94:PWT!AE94)/100</f>
        <v>0.014091500365384613</v>
      </c>
      <c r="Q94" s="16">
        <f>AVERAGE(PWT!F94:PWT!Z94)/100</f>
        <v>0.012457321119047618</v>
      </c>
      <c r="R94" s="16">
        <f>AVERAGE(PWT!Z94:PWT!AT94)/100</f>
        <v>0.02840017638095238</v>
      </c>
      <c r="S94" s="16">
        <f>SCHOOL!B94/100</f>
        <v>0.018042476334682565</v>
      </c>
      <c r="T94" s="16">
        <f>SCHOOL!C94/100</f>
        <v>0.010385983333333333</v>
      </c>
      <c r="U94" s="16">
        <f>SCHOOL!D94/100</f>
        <v>0.00805202</v>
      </c>
      <c r="V94" s="16">
        <f>SCHOOL!E94/100</f>
        <v>0.02655939740242862</v>
      </c>
      <c r="W94" s="16">
        <f>NEWS!C94</f>
        <v>0.002975189983333333</v>
      </c>
      <c r="X94" s="7">
        <f>NEWS!D94</f>
        <v>0.0034832161750000005</v>
      </c>
      <c r="Y94" s="7">
        <f>NEWS!E94</f>
        <v>0.004054693400000001</v>
      </c>
      <c r="Z94" s="16">
        <f>NEWS!F94</f>
        <v>0.0019097830999999998</v>
      </c>
      <c r="AA94" s="17">
        <v>-1.22</v>
      </c>
      <c r="AB94" s="7">
        <f>WVS!F94</f>
        <v>0.0762960909714651</v>
      </c>
      <c r="AC94" s="7">
        <f>WVS!E94</f>
        <v>0.0762960909714651</v>
      </c>
      <c r="AD94" s="7">
        <v>1.4615111594419987</v>
      </c>
      <c r="AE94" s="7">
        <v>0.3441502988898377</v>
      </c>
      <c r="AF94" s="7">
        <v>0.25903785937944773</v>
      </c>
      <c r="AG94" s="7">
        <f>SCHOOL!DK94</f>
        <v>1.15</v>
      </c>
      <c r="AH94" s="7">
        <f>SCHOOL!DL94</f>
        <v>1.44</v>
      </c>
      <c r="AI94" s="7">
        <f>SCHOOL!DM94</f>
        <v>3.51</v>
      </c>
      <c r="AJ94" s="16">
        <f>Postal!B94</f>
        <v>0.0004755454545454546</v>
      </c>
      <c r="AK94" s="18">
        <v>1</v>
      </c>
      <c r="AL94" s="18">
        <v>0</v>
      </c>
      <c r="AM94" s="18">
        <v>0</v>
      </c>
      <c r="AN94" s="16">
        <f>PWT!AU94</f>
        <v>560.47798</v>
      </c>
      <c r="AO94" s="16">
        <f>PWT!BO94</f>
        <v>443.05295</v>
      </c>
      <c r="AP94" s="16">
        <f>PWT!BT94</f>
        <v>648.22358</v>
      </c>
      <c r="AQ94" s="16">
        <f>PWT!CI94</f>
        <v>940.83078</v>
      </c>
      <c r="AR94" s="7">
        <f>NEWS!AX94</f>
        <v>197100</v>
      </c>
      <c r="AS94" s="7">
        <f>PWT!F94/100</f>
        <v>0.009686635300000001</v>
      </c>
      <c r="AT94" s="7">
        <f>Cook!C94</f>
        <v>999</v>
      </c>
      <c r="AU94" s="7">
        <f>Cook!D94</f>
        <v>999</v>
      </c>
      <c r="AV94" s="7">
        <f>Cook!E94</f>
        <v>999</v>
      </c>
      <c r="AW94" s="7">
        <f>prices!B94</f>
        <v>624.10786</v>
      </c>
      <c r="AX94" s="7">
        <f>prices!AR94</f>
        <v>36.04286</v>
      </c>
    </row>
    <row r="95" spans="1:50" ht="12.75">
      <c r="A95" s="15" t="s">
        <v>94</v>
      </c>
      <c r="B95" s="15" t="s">
        <v>132</v>
      </c>
      <c r="C95" s="15">
        <v>94</v>
      </c>
      <c r="D95" s="7">
        <v>1</v>
      </c>
      <c r="E95" s="7">
        <v>1</v>
      </c>
      <c r="F95" s="7">
        <v>1</v>
      </c>
      <c r="G95" s="7">
        <f>PWT!AU95/PWT!CJ95*100</f>
        <v>14870.260659401249</v>
      </c>
      <c r="H95" s="16">
        <f>PWT!BO95/PWT!DD95*100</f>
        <v>22357.070337299217</v>
      </c>
      <c r="I95" s="16">
        <f>PWT!BT95/PWT!DI95*100</f>
        <v>24055.289983612212</v>
      </c>
      <c r="J95" s="7">
        <f>PWT!CI95/PWT!DX95*100</f>
        <v>34059.47874529485</v>
      </c>
      <c r="K95" s="7">
        <f>((PWT!FM95/PWT!DY95)^(1/40)-1)*100</f>
        <v>0.28996197573458726</v>
      </c>
      <c r="L95" s="16">
        <f>((PWT!EX95/PWT!DY95)^(1/25)-1)*100</f>
        <v>0.35275474175415766</v>
      </c>
      <c r="M95" s="16">
        <f>((PWT!ES95/PWT!DY95)^(1/20)-1)*100</f>
        <v>0.28507587485100405</v>
      </c>
      <c r="N95" s="16">
        <f>((PWT!FM95/PWT!ES95)^(1/20)-1)*100</f>
        <v>0.29484831467931905</v>
      </c>
      <c r="O95" s="16">
        <f>AVERAGE(PWT!F95:PWT!AT95)/100</f>
        <v>0.18306848121951216</v>
      </c>
      <c r="P95" s="16">
        <f>AVERAGE(PWT!F95:PWT!AE95)/100</f>
        <v>0.18049440961538463</v>
      </c>
      <c r="Q95" s="16">
        <f>AVERAGE(PWT!F95:PWT!Z95)/100</f>
        <v>0.18557779142857148</v>
      </c>
      <c r="R95" s="16">
        <f>AVERAGE(PWT!Z95:PWT!AT95)/100</f>
        <v>0.1791406238095238</v>
      </c>
      <c r="S95" s="16">
        <f>SCHOOL!B95/100</f>
        <v>0.09904750162760984</v>
      </c>
      <c r="T95" s="16">
        <f>SCHOOL!C95/100</f>
        <v>0.08940848333333334</v>
      </c>
      <c r="U95" s="16">
        <f>SCHOOL!D95/100</f>
        <v>0.08686696000000001</v>
      </c>
      <c r="V95" s="16">
        <f>SCHOOL!E95/100</f>
        <v>0.11269706292969768</v>
      </c>
      <c r="W95" s="16">
        <f>NEWS!C95</f>
        <v>0.4064482833333333</v>
      </c>
      <c r="X95" s="7">
        <f>NEWS!D95</f>
        <v>0.4268551575</v>
      </c>
      <c r="Y95" s="7">
        <f>NEWS!E95</f>
        <v>0.43685948</v>
      </c>
      <c r="Z95" s="16">
        <f>NEWS!F95</f>
        <v>0.38619966</v>
      </c>
      <c r="AA95" s="17">
        <v>999</v>
      </c>
      <c r="AB95" s="7">
        <f>WVS!F95</f>
        <v>0.29748541944157636</v>
      </c>
      <c r="AC95" s="7">
        <f>WVS!E95</f>
        <v>0.444267840404297</v>
      </c>
      <c r="AD95" s="7">
        <v>0.7285263409280001</v>
      </c>
      <c r="AE95" s="7">
        <v>0.00718629076838032</v>
      </c>
      <c r="AF95" s="7">
        <v>0.02155887230514096</v>
      </c>
      <c r="AG95" s="7">
        <f>SCHOOL!DK95</f>
        <v>7.85</v>
      </c>
      <c r="AH95" s="7">
        <f>SCHOOL!DL95</f>
        <v>7.66</v>
      </c>
      <c r="AI95" s="7">
        <f>SCHOOL!DM95</f>
        <v>9.42</v>
      </c>
      <c r="AJ95" s="16">
        <f>Postal!B95</f>
        <v>0.27530227777777777</v>
      </c>
      <c r="AK95" s="18">
        <v>0</v>
      </c>
      <c r="AL95" s="18">
        <v>0</v>
      </c>
      <c r="AM95" s="18">
        <v>0</v>
      </c>
      <c r="AN95" s="16">
        <f>PWT!AU95</f>
        <v>9674.1323</v>
      </c>
      <c r="AO95" s="16">
        <f>PWT!BO95</f>
        <v>14315.357</v>
      </c>
      <c r="AP95" s="16">
        <f>PWT!BT95</f>
        <v>15789.77</v>
      </c>
      <c r="AQ95" s="16">
        <f>PWT!CI95</f>
        <v>22189.704</v>
      </c>
      <c r="AR95" s="7">
        <f>NEWS!AX95</f>
        <v>240880</v>
      </c>
      <c r="AS95" s="7">
        <f>PWT!F95/100</f>
        <v>0.17331868</v>
      </c>
      <c r="AT95" s="7">
        <f>Cook!C95</f>
        <v>0.0012</v>
      </c>
      <c r="AU95" s="7">
        <f>Cook!D95</f>
        <v>0</v>
      </c>
      <c r="AV95" s="7">
        <f>Cook!E95</f>
        <v>0</v>
      </c>
      <c r="AW95" s="7">
        <f>prices!B95</f>
        <v>56.68893</v>
      </c>
      <c r="AX95" s="7">
        <f>prices!AR95</f>
        <v>94.161013</v>
      </c>
    </row>
    <row r="96" spans="1:50" ht="12.75">
      <c r="A96" s="15" t="s">
        <v>95</v>
      </c>
      <c r="B96" s="15" t="s">
        <v>193</v>
      </c>
      <c r="C96" s="15">
        <v>95</v>
      </c>
      <c r="D96" s="7">
        <v>1</v>
      </c>
      <c r="E96" s="7">
        <v>1</v>
      </c>
      <c r="F96" s="7">
        <v>0</v>
      </c>
      <c r="G96" s="7">
        <f>PWT!AU96/PWT!CJ96*100</f>
        <v>9178.389116070746</v>
      </c>
      <c r="H96" s="16">
        <f>PWT!BO96/PWT!DD96*100</f>
        <v>12823.01486321064</v>
      </c>
      <c r="I96" s="16">
        <f>PWT!BT96/PWT!DI96*100</f>
        <v>9950.755148708819</v>
      </c>
      <c r="J96" s="7">
        <f>PWT!CI96/PWT!DX96*100</f>
        <v>15391.858429721966</v>
      </c>
      <c r="K96" s="7">
        <f>((PWT!FM96/PWT!DY96)^(1/40)-1)*100</f>
        <v>0.6273152935777793</v>
      </c>
      <c r="L96" s="16">
        <f>((PWT!EX96/PWT!DY96)^(1/25)-1)*100</f>
        <v>0.5739505691017222</v>
      </c>
      <c r="M96" s="16">
        <f>((PWT!ES96/PWT!DY96)^(1/20)-1)*100</f>
        <v>0.5817398428834109</v>
      </c>
      <c r="N96" s="16">
        <f>((PWT!FM96/PWT!ES96)^(1/20)-1)*100</f>
        <v>0.672911395353637</v>
      </c>
      <c r="O96" s="16">
        <f>AVERAGE(PWT!F96:PWT!AT96)/100</f>
        <v>0.11761336736585365</v>
      </c>
      <c r="P96" s="16">
        <f>AVERAGE(PWT!F96:PWT!AE96)/100</f>
        <v>0.12366366096153847</v>
      </c>
      <c r="Q96" s="16">
        <f>AVERAGE(PWT!F96:PWT!Z96)/100</f>
        <v>0.1226419833809524</v>
      </c>
      <c r="R96" s="16">
        <f>AVERAGE(PWT!Z96:PWT!AT96)/100</f>
        <v>0.11646496147619047</v>
      </c>
      <c r="S96" s="16">
        <f>SCHOOL!B96/100</f>
        <v>0.08504959410990784</v>
      </c>
      <c r="T96" s="16">
        <f>SCHOOL!C96/100</f>
        <v>0.07095045000000001</v>
      </c>
      <c r="U96" s="16">
        <f>SCHOOL!D96/100</f>
        <v>0.06835332000000001</v>
      </c>
      <c r="V96" s="16">
        <f>SCHOOL!E96/100</f>
        <v>0.10133756939783409</v>
      </c>
      <c r="W96" s="16">
        <f>NEWS!C96</f>
        <v>0.2571852666666667</v>
      </c>
      <c r="X96" s="7">
        <f>NEWS!D96</f>
        <v>0.254021945</v>
      </c>
      <c r="Y96" s="7">
        <f>NEWS!E96</f>
        <v>0.26336636333333335</v>
      </c>
      <c r="Z96" s="16">
        <f>NEWS!F96</f>
        <v>0.24830803750000002</v>
      </c>
      <c r="AA96" s="17">
        <v>1.59</v>
      </c>
      <c r="AB96" s="7">
        <f>WVS!F96</f>
        <v>0.22140329314468515</v>
      </c>
      <c r="AC96" s="7">
        <f>WVS!E96</f>
        <v>0.22140329314468515</v>
      </c>
      <c r="AD96" s="7">
        <v>999</v>
      </c>
      <c r="AE96" s="7">
        <v>999</v>
      </c>
      <c r="AF96" s="7">
        <v>999</v>
      </c>
      <c r="AG96" s="7">
        <f>SCHOOL!DK96</f>
        <v>5.36</v>
      </c>
      <c r="AH96" s="7">
        <f>SCHOOL!DL96</f>
        <v>5.66</v>
      </c>
      <c r="AI96" s="7">
        <f>SCHOOL!DM96</f>
        <v>7.56</v>
      </c>
      <c r="AJ96" s="16">
        <f>Postal!B96</f>
        <v>0.00673270588235294</v>
      </c>
      <c r="AK96" s="18">
        <v>0</v>
      </c>
      <c r="AL96" s="18">
        <v>1</v>
      </c>
      <c r="AM96" s="18">
        <v>0</v>
      </c>
      <c r="AN96" s="16">
        <f>PWT!AU96</f>
        <v>5874.2674</v>
      </c>
      <c r="AO96" s="16">
        <f>PWT!BO96</f>
        <v>8027.1677</v>
      </c>
      <c r="AP96" s="16">
        <f>PWT!BT96</f>
        <v>6197.9841</v>
      </c>
      <c r="AQ96" s="16">
        <f>PWT!CI96</f>
        <v>9621.6412</v>
      </c>
      <c r="AR96" s="7">
        <f>NEWS!AX96</f>
        <v>175020</v>
      </c>
      <c r="AS96" s="7">
        <f>PWT!F96/100</f>
        <v>0.12769238</v>
      </c>
      <c r="AT96" s="7">
        <f>Cook!C96</f>
        <v>0</v>
      </c>
      <c r="AU96" s="7">
        <f>Cook!D96</f>
        <v>0</v>
      </c>
      <c r="AV96" s="7">
        <f>Cook!E96</f>
        <v>0</v>
      </c>
      <c r="AW96" s="7">
        <f>prices!B96</f>
        <v>53.897488</v>
      </c>
      <c r="AX96" s="7">
        <f>prices!AR96</f>
        <v>140.52764</v>
      </c>
    </row>
    <row r="97" spans="1:50" ht="12.75">
      <c r="A97" s="15" t="s">
        <v>194</v>
      </c>
      <c r="B97" s="15" t="s">
        <v>194</v>
      </c>
      <c r="C97" s="15">
        <v>96</v>
      </c>
      <c r="D97" s="7">
        <v>1</v>
      </c>
      <c r="E97" s="7">
        <v>1</v>
      </c>
      <c r="F97" s="7">
        <v>1</v>
      </c>
      <c r="G97" s="7">
        <f>PWT!AU97/PWT!CJ97*100</f>
        <v>20461.141309758248</v>
      </c>
      <c r="H97" s="16">
        <f>PWT!BO97/PWT!DD97*100</f>
        <v>32190.99289746185</v>
      </c>
      <c r="I97" s="16">
        <f>PWT!BT97/PWT!DI97*100</f>
        <v>35558.65680636705</v>
      </c>
      <c r="J97" s="7">
        <f>PWT!CI97/PWT!DX97*100</f>
        <v>50409.509522980756</v>
      </c>
      <c r="K97" s="7">
        <f>((PWT!FM97/PWT!DY97)^(1/40)-1)*100</f>
        <v>1.3650760673366236</v>
      </c>
      <c r="L97" s="16">
        <f>((PWT!EX97/PWT!DY97)^(1/25)-1)*100</f>
        <v>1.521404066032761</v>
      </c>
      <c r="M97" s="16">
        <f>((PWT!ES97/PWT!DY97)^(1/20)-1)*100</f>
        <v>1.6590999557460684</v>
      </c>
      <c r="N97" s="16">
        <f>((PWT!FM97/PWT!ES97)^(1/20)-1)*100</f>
        <v>1.071902570549721</v>
      </c>
      <c r="O97" s="16">
        <f>AVERAGE(PWT!F97:PWT!AT97)/100</f>
        <v>0.18670911170731708</v>
      </c>
      <c r="P97" s="16">
        <f>AVERAGE(PWT!F97:PWT!AE97)/100</f>
        <v>0.17393599384615385</v>
      </c>
      <c r="Q97" s="16">
        <f>AVERAGE(PWT!F97:PWT!Z97)/100</f>
        <v>0.16842554904761908</v>
      </c>
      <c r="R97" s="16">
        <f>AVERAGE(PWT!Z97:PWT!AT97)/100</f>
        <v>0.20559472619047614</v>
      </c>
      <c r="S97" s="16">
        <f>SCHOOL!B97/100</f>
        <v>0.11399200093946432</v>
      </c>
      <c r="T97" s="16">
        <f>SCHOOL!C97/100</f>
        <v>0.12146981999999999</v>
      </c>
      <c r="U97" s="16">
        <f>SCHOOL!D97/100</f>
        <v>0.12392382499999999</v>
      </c>
      <c r="V97" s="16">
        <f>SCHOOL!E97/100</f>
        <v>0.10879630150314293</v>
      </c>
      <c r="W97" s="16">
        <f>NEWS!C97</f>
        <v>0.2651759066666667</v>
      </c>
      <c r="X97" s="7">
        <f>NEWS!D97</f>
        <v>0.28035541</v>
      </c>
      <c r="Y97" s="7">
        <f>NEWS!E97</f>
        <v>0.28582393666666667</v>
      </c>
      <c r="Z97" s="16">
        <f>NEWS!F97</f>
        <v>0.25183027999999996</v>
      </c>
      <c r="AA97" s="17">
        <v>999</v>
      </c>
      <c r="AB97" s="7">
        <f>WVS!F97</f>
        <v>0.35841403444573006</v>
      </c>
      <c r="AC97" s="7">
        <f>WVS!E97</f>
        <v>0.4535478700450035</v>
      </c>
      <c r="AD97" s="7">
        <v>1.7435029461062286</v>
      </c>
      <c r="AE97" s="7">
        <v>0.28060647205159744</v>
      </c>
      <c r="AF97" s="7">
        <v>0.08389335799908</v>
      </c>
      <c r="AG97" s="7">
        <f>SCHOOL!DK97</f>
        <v>8.49</v>
      </c>
      <c r="AH97" s="7">
        <f>SCHOOL!DL97</f>
        <v>9.53</v>
      </c>
      <c r="AI97" s="7">
        <f>SCHOOL!DM97</f>
        <v>12.05</v>
      </c>
      <c r="AJ97" s="16">
        <f>Postal!B97</f>
        <v>0.6038962631578947</v>
      </c>
      <c r="AK97" s="18">
        <v>0</v>
      </c>
      <c r="AL97" s="18">
        <v>0</v>
      </c>
      <c r="AM97" s="18">
        <v>0</v>
      </c>
      <c r="AN97" s="16">
        <f>PWT!AU97</f>
        <v>12272.743</v>
      </c>
      <c r="AO97" s="16">
        <f>PWT!BO97</f>
        <v>21335.543</v>
      </c>
      <c r="AP97" s="16">
        <f>PWT!BT97</f>
        <v>23623.689</v>
      </c>
      <c r="AQ97" s="16">
        <f>PWT!CI97</f>
        <v>33292.989</v>
      </c>
      <c r="AR97" s="7">
        <f>NEWS!AX97</f>
        <v>9158960</v>
      </c>
      <c r="AS97" s="7">
        <f>PWT!F97/100</f>
        <v>0.14322979</v>
      </c>
      <c r="AT97" s="7">
        <f>Cook!C97</f>
        <v>0</v>
      </c>
      <c r="AU97" s="7">
        <f>Cook!D97</f>
        <v>0</v>
      </c>
      <c r="AV97" s="7">
        <f>Cook!E97</f>
        <v>0</v>
      </c>
      <c r="AW97" s="7">
        <f>prices!B97</f>
        <v>106.57459</v>
      </c>
      <c r="AX97" s="7">
        <f>prices!AR97</f>
        <v>43.113763</v>
      </c>
    </row>
    <row r="98" spans="1:50" ht="12.75">
      <c r="A98" s="15" t="s">
        <v>100</v>
      </c>
      <c r="B98" s="15" t="s">
        <v>195</v>
      </c>
      <c r="C98" s="15">
        <v>97</v>
      </c>
      <c r="D98" s="7">
        <v>1</v>
      </c>
      <c r="E98" s="7">
        <v>1</v>
      </c>
      <c r="F98" s="7">
        <v>0</v>
      </c>
      <c r="G98" s="7">
        <f>PWT!AU98/PWT!CJ98*100</f>
        <v>15141.623410401713</v>
      </c>
      <c r="H98" s="16">
        <f>PWT!BO98/PWT!DD98*100</f>
        <v>14207.848454554281</v>
      </c>
      <c r="I98" s="16">
        <f>PWT!BT98/PWT!DI98*100</f>
        <v>11860.907694379313</v>
      </c>
      <c r="J98" s="7">
        <f>PWT!CI98/PWT!DX98*100</f>
        <v>10418.697578152272</v>
      </c>
      <c r="K98" s="7">
        <f>((PWT!FM98/PWT!DY98)^(1/40)-1)*100</f>
        <v>3.390448752656905</v>
      </c>
      <c r="L98" s="16">
        <f>((PWT!EX98/PWT!DY98)^(1/25)-1)*100</f>
        <v>3.7423578335757934</v>
      </c>
      <c r="M98" s="16">
        <f>((PWT!ES98/PWT!DY98)^(1/20)-1)*100</f>
        <v>3.91652387427035</v>
      </c>
      <c r="N98" s="16">
        <f>((PWT!FM98/PWT!ES98)^(1/20)-1)*100</f>
        <v>2.8670368748016317</v>
      </c>
      <c r="O98" s="16">
        <f>AVERAGE(PWT!F98:PWT!AT98)/100</f>
        <v>0.16216519456097558</v>
      </c>
      <c r="P98" s="16">
        <f>AVERAGE(PWT!F98:PWT!AE98)/100</f>
        <v>0.17832521307692306</v>
      </c>
      <c r="Q98" s="16">
        <f>AVERAGE(PWT!F98:PWT!Z98)/100</f>
        <v>0.1823896223809524</v>
      </c>
      <c r="R98" s="16">
        <f>AVERAGE(PWT!Z98:PWT!AT98)/100</f>
        <v>0.14354312842857145</v>
      </c>
      <c r="S98" s="16">
        <f>SCHOOL!B98/100</f>
        <v>0.06689428817472441</v>
      </c>
      <c r="T98" s="16">
        <f>SCHOOL!C98/100</f>
        <v>0.06385745</v>
      </c>
      <c r="U98" s="16">
        <f>SCHOOL!D98/100</f>
        <v>0.05960585999999999</v>
      </c>
      <c r="V98" s="16">
        <f>SCHOOL!E98/100</f>
        <v>0.06952135871450396</v>
      </c>
      <c r="W98" s="16">
        <f>NEWS!C98</f>
        <v>0.14951815983333333</v>
      </c>
      <c r="X98" s="7">
        <f>NEWS!D98</f>
        <v>0.13688192975000002</v>
      </c>
      <c r="Y98" s="7">
        <f>NEWS!E98</f>
        <v>0.129994363</v>
      </c>
      <c r="Z98" s="16">
        <f>NEWS!F98</f>
        <v>0.175436295</v>
      </c>
      <c r="AA98" s="17">
        <v>1.37</v>
      </c>
      <c r="AB98" s="7">
        <f>WVS!F98</f>
        <v>0.15926236378876782</v>
      </c>
      <c r="AC98" s="7">
        <f>WVS!E98</f>
        <v>0.13745704467353953</v>
      </c>
      <c r="AD98" s="7">
        <v>1.03</v>
      </c>
      <c r="AE98" s="7">
        <v>0.2953324518976092</v>
      </c>
      <c r="AF98" s="7">
        <v>0.260957572214651</v>
      </c>
      <c r="AG98" s="7">
        <f>SCHOOL!DK98</f>
        <v>2.9</v>
      </c>
      <c r="AH98" s="7">
        <f>SCHOOL!DL98</f>
        <v>3.21</v>
      </c>
      <c r="AI98" s="7">
        <f>SCHOOL!DM98</f>
        <v>6.64</v>
      </c>
      <c r="AJ98" s="16">
        <f>Postal!B98</f>
        <v>0.003224375</v>
      </c>
      <c r="AK98" s="18">
        <v>0</v>
      </c>
      <c r="AL98" s="18">
        <v>1</v>
      </c>
      <c r="AM98" s="18">
        <v>0</v>
      </c>
      <c r="AN98" s="16">
        <f>PWT!AU98</f>
        <v>7840.7042</v>
      </c>
      <c r="AO98" s="16">
        <f>PWT!BO98</f>
        <v>7967.0409</v>
      </c>
      <c r="AP98" s="16">
        <f>PWT!BT98</f>
        <v>6805.4239</v>
      </c>
      <c r="AQ98" s="16">
        <f>PWT!CI98</f>
        <v>6420.1937</v>
      </c>
      <c r="AR98" s="7">
        <f>NEWS!AX98</f>
        <v>882050</v>
      </c>
      <c r="AS98" s="7">
        <f>PWT!F98/100</f>
        <v>0.15428539</v>
      </c>
      <c r="AT98" s="7">
        <f>Cook!C98</f>
        <v>0</v>
      </c>
      <c r="AU98" s="7">
        <f>Cook!D98</f>
        <v>0</v>
      </c>
      <c r="AV98" s="7">
        <f>Cook!E98</f>
        <v>0</v>
      </c>
      <c r="AW98" s="7">
        <f>prices!B98</f>
        <v>76.71481</v>
      </c>
      <c r="AX98" s="7">
        <f>prices!AR98</f>
        <v>124.78009</v>
      </c>
    </row>
    <row r="99" spans="1:50" ht="12.75">
      <c r="A99" s="15" t="s">
        <v>97</v>
      </c>
      <c r="B99" s="15" t="s">
        <v>198</v>
      </c>
      <c r="C99" s="15">
        <v>98</v>
      </c>
      <c r="D99" s="7">
        <v>1</v>
      </c>
      <c r="E99" s="7">
        <v>1</v>
      </c>
      <c r="F99" s="7">
        <v>0</v>
      </c>
      <c r="G99" s="7">
        <f>PWT!AU99/PWT!CJ99*100</f>
        <v>2301.893997321452</v>
      </c>
      <c r="H99" s="16">
        <f>PWT!BO99/PWT!DD99*100</f>
        <v>2485.93245217019</v>
      </c>
      <c r="I99" s="16">
        <f>PWT!BT99/PWT!DI99*100</f>
        <v>2175.6195700133376</v>
      </c>
      <c r="J99" s="7">
        <f>PWT!CI99/PWT!DX99*100</f>
        <v>1697.012184838711</v>
      </c>
      <c r="K99" s="7">
        <f>((PWT!FM99/PWT!DY99)^(1/40)-1)*100</f>
        <v>2.966384215146589</v>
      </c>
      <c r="L99" s="16">
        <f>((PWT!EX99/PWT!DY99)^(1/25)-1)*100</f>
        <v>2.8957854269519023</v>
      </c>
      <c r="M99" s="16">
        <f>((PWT!ES99/PWT!DY99)^(1/20)-1)*100</f>
        <v>2.7993343659051373</v>
      </c>
      <c r="N99" s="16">
        <f>((PWT!FM99/PWT!ES99)^(1/20)-1)*100</f>
        <v>3.133705521905794</v>
      </c>
      <c r="O99" s="16">
        <f>AVERAGE(PWT!F99:PWT!AT99)/100</f>
        <v>0.1865809614634146</v>
      </c>
      <c r="P99" s="16">
        <f>AVERAGE(PWT!F99:PWT!AE99)/100</f>
        <v>0.24269711257692303</v>
      </c>
      <c r="Q99" s="16">
        <f>AVERAGE(PWT!F99:PWT!Z99)/100</f>
        <v>0.2761554273809524</v>
      </c>
      <c r="R99" s="16">
        <f>AVERAGE(PWT!Z99:PWT!AT99)/100</f>
        <v>0.09483390023809525</v>
      </c>
      <c r="S99" s="16">
        <f>SCHOOL!B99/100</f>
        <v>0.034652038769851984</v>
      </c>
      <c r="T99" s="16">
        <f>SCHOOL!C99/100</f>
        <v>0.02508666666666666</v>
      </c>
      <c r="U99" s="16">
        <f>SCHOOL!D99/100</f>
        <v>0.0217129</v>
      </c>
      <c r="V99" s="16">
        <f>SCHOOL!E99/100</f>
        <v>0.047714709785733576</v>
      </c>
      <c r="W99" s="16">
        <f>NEWS!C99</f>
        <v>0.015581113499999999</v>
      </c>
      <c r="X99" s="7">
        <f>NEWS!D99</f>
        <v>0.017213229249999996</v>
      </c>
      <c r="Y99" s="7">
        <f>NEWS!E99</f>
        <v>0.018224604</v>
      </c>
      <c r="Z99" s="16">
        <f>NEWS!F99</f>
        <v>0.014495827999999999</v>
      </c>
      <c r="AA99" s="17">
        <v>-0.89</v>
      </c>
      <c r="AB99" s="7">
        <f>WVS!F99</f>
        <v>999</v>
      </c>
      <c r="AC99" s="7">
        <f>WVS!E99</f>
        <v>999</v>
      </c>
      <c r="AD99" s="7">
        <v>999</v>
      </c>
      <c r="AE99" s="7">
        <v>999</v>
      </c>
      <c r="AF99" s="7">
        <v>999</v>
      </c>
      <c r="AG99" s="7">
        <f>SCHOOL!DK99</f>
        <v>2.52</v>
      </c>
      <c r="AH99" s="7">
        <f>SCHOOL!DL99</f>
        <v>999</v>
      </c>
      <c r="AI99" s="7">
        <f>SCHOOL!DM99</f>
        <v>5.46</v>
      </c>
      <c r="AJ99" s="16">
        <f>Postal!B99</f>
        <v>0.004475999999999999</v>
      </c>
      <c r="AK99" s="18">
        <v>1</v>
      </c>
      <c r="AL99" s="18">
        <v>0</v>
      </c>
      <c r="AM99" s="18">
        <v>0</v>
      </c>
      <c r="AN99" s="16">
        <f>PWT!AU99</f>
        <v>1206.5816</v>
      </c>
      <c r="AO99" s="16">
        <f>PWT!BO99</f>
        <v>1239.0081</v>
      </c>
      <c r="AP99" s="16">
        <f>PWT!BT99</f>
        <v>1091.408</v>
      </c>
      <c r="AQ99" s="16">
        <f>PWT!CI99</f>
        <v>891.65047</v>
      </c>
      <c r="AR99" s="7">
        <f>NEWS!AX99</f>
        <v>743390</v>
      </c>
      <c r="AS99" s="7">
        <f>PWT!F99/100</f>
        <v>0.24771456</v>
      </c>
      <c r="AT99" s="7">
        <f>Cook!C99</f>
        <v>999</v>
      </c>
      <c r="AU99" s="7">
        <f>Cook!D99</f>
        <v>999</v>
      </c>
      <c r="AV99" s="7">
        <f>Cook!E99</f>
        <v>999</v>
      </c>
      <c r="AW99" s="7">
        <f>prices!B99</f>
        <v>67.56182</v>
      </c>
      <c r="AX99" s="7">
        <f>prices!AR99</f>
        <v>34.370696</v>
      </c>
    </row>
    <row r="100" spans="1:50" ht="12.75">
      <c r="A100" s="15" t="s">
        <v>98</v>
      </c>
      <c r="B100" s="15" t="s">
        <v>199</v>
      </c>
      <c r="C100" s="15">
        <v>99</v>
      </c>
      <c r="D100" s="7">
        <v>1</v>
      </c>
      <c r="E100" s="7">
        <v>1</v>
      </c>
      <c r="F100" s="7">
        <v>0</v>
      </c>
      <c r="G100" s="7">
        <f>PWT!AU100/PWT!CJ100*100</f>
        <v>2384.8200634081804</v>
      </c>
      <c r="H100" s="16">
        <f>PWT!BO100/PWT!DD100*100</f>
        <v>5416.49642380318</v>
      </c>
      <c r="I100" s="16">
        <f>PWT!BT100/PWT!DI100*100</f>
        <v>5463.635139493853</v>
      </c>
      <c r="J100" s="7">
        <f>PWT!CI100/PWT!DX100*100</f>
        <v>4819.142906661554</v>
      </c>
      <c r="K100" s="7">
        <f>((PWT!FM100/PWT!DY100)^(1/40)-1)*100</f>
        <v>3.0989942543484084</v>
      </c>
      <c r="L100" s="16">
        <f>((PWT!EX100/PWT!DY100)^(1/25)-1)*100</f>
        <v>3.2859410915417664</v>
      </c>
      <c r="M100" s="16">
        <f>((PWT!ES100/PWT!DY100)^(1/20)-1)*100</f>
        <v>2.99671941885602</v>
      </c>
      <c r="N100" s="16">
        <f>((PWT!FM100/PWT!ES100)^(1/20)-1)*100</f>
        <v>3.2013706478518866</v>
      </c>
      <c r="O100" s="16">
        <f>AVERAGE(PWT!F100:PWT!AT100)/100</f>
        <v>0.24747632280487808</v>
      </c>
      <c r="P100" s="16">
        <f>AVERAGE(PWT!F100:PWT!AE100)/100</f>
        <v>0.3136822184615385</v>
      </c>
      <c r="Q100" s="16">
        <f>AVERAGE(PWT!F100:PWT!Z100)/100</f>
        <v>0.3581081852380953</v>
      </c>
      <c r="R100" s="16">
        <f>AVERAGE(PWT!Z100:PWT!AT100)/100</f>
        <v>0.13147049452380952</v>
      </c>
      <c r="S100" s="16">
        <f>SCHOOL!B100/100</f>
        <v>0.0555288063366931</v>
      </c>
      <c r="T100" s="16">
        <f>SCHOOL!C100/100</f>
        <v>0.028135599999999997</v>
      </c>
      <c r="U100" s="16">
        <f>SCHOOL!D100/100</f>
        <v>0.01522502</v>
      </c>
      <c r="V100" s="16">
        <f>SCHOOL!E100/100</f>
        <v>0.08825749140604758</v>
      </c>
      <c r="W100" s="16">
        <f>NEWS!C100</f>
        <v>0.019026495</v>
      </c>
      <c r="X100" s="7">
        <f>NEWS!D100</f>
        <v>0.01932793</v>
      </c>
      <c r="Y100" s="7">
        <f>NEWS!E100</f>
        <v>0.017917878999999998</v>
      </c>
      <c r="Z100" s="16">
        <f>NEWS!F100</f>
        <v>0.019762765999999998</v>
      </c>
      <c r="AA100" s="17">
        <v>0.14</v>
      </c>
      <c r="AB100" s="7">
        <f>WVS!F100</f>
        <v>0.11854965230159167</v>
      </c>
      <c r="AC100" s="7">
        <f>WVS!E100</f>
        <v>0.11854965230159167</v>
      </c>
      <c r="AD100" s="7">
        <v>999</v>
      </c>
      <c r="AE100" s="7">
        <v>999</v>
      </c>
      <c r="AF100" s="7">
        <v>999</v>
      </c>
      <c r="AG100" s="7">
        <f>SCHOOL!DK100</f>
        <v>1.64</v>
      </c>
      <c r="AH100" s="7">
        <f>SCHOOL!DL100</f>
        <v>1.99</v>
      </c>
      <c r="AI100" s="7">
        <f>SCHOOL!DM100</f>
        <v>5.35</v>
      </c>
      <c r="AJ100" s="16">
        <f>Postal!B100</f>
        <v>0.018549105263157895</v>
      </c>
      <c r="AK100" s="18">
        <v>1</v>
      </c>
      <c r="AL100" s="18">
        <v>0</v>
      </c>
      <c r="AM100" s="18">
        <v>0</v>
      </c>
      <c r="AN100" s="16">
        <f>PWT!AU100</f>
        <v>1231.7802</v>
      </c>
      <c r="AO100" s="16">
        <f>PWT!BO100</f>
        <v>2634.2158</v>
      </c>
      <c r="AP100" s="16">
        <f>PWT!BT100</f>
        <v>2734.5958</v>
      </c>
      <c r="AQ100" s="16">
        <f>PWT!CI100</f>
        <v>2486.4747</v>
      </c>
      <c r="AR100" s="7">
        <f>NEWS!AX100</f>
        <v>386850</v>
      </c>
      <c r="AS100" s="7">
        <f>PWT!F100/100</f>
        <v>0.5742575200000001</v>
      </c>
      <c r="AT100" s="7">
        <f>Cook!C100</f>
        <v>999</v>
      </c>
      <c r="AU100" s="7">
        <f>Cook!D100</f>
        <v>999</v>
      </c>
      <c r="AV100" s="7">
        <f>Cook!E100</f>
        <v>999</v>
      </c>
      <c r="AW100" s="7">
        <f>prices!B100</f>
        <v>30.238382</v>
      </c>
      <c r="AX100" s="7">
        <f>prices!AR100</f>
        <v>63.011395</v>
      </c>
    </row>
    <row r="102" spans="27:44" ht="12.75">
      <c r="AA102" s="7"/>
      <c r="AK102" s="7"/>
      <c r="AL102" s="7"/>
      <c r="AM102" s="7"/>
      <c r="AN102" s="7"/>
      <c r="AO102" s="7"/>
      <c r="AP102" s="7"/>
      <c r="AQ102" s="7"/>
      <c r="AR102" s="7"/>
    </row>
    <row r="103" spans="27:44" ht="12.75">
      <c r="AA103" s="7"/>
      <c r="AK103" s="7"/>
      <c r="AL103" s="7"/>
      <c r="AM103" s="7"/>
      <c r="AN103" s="7"/>
      <c r="AO103" s="7"/>
      <c r="AP103" s="7"/>
      <c r="AQ103" s="7"/>
      <c r="AR103" s="7"/>
    </row>
    <row r="104" spans="27:44" ht="12.75">
      <c r="AA104" s="7"/>
      <c r="AK104" s="7"/>
      <c r="AL104" s="7"/>
      <c r="AM104" s="7"/>
      <c r="AN104" s="7"/>
      <c r="AO104" s="7"/>
      <c r="AP104" s="7"/>
      <c r="AQ104" s="7"/>
      <c r="AR104" s="7"/>
    </row>
    <row r="105" spans="27:44" ht="12.75">
      <c r="AA105" s="7"/>
      <c r="AK105" s="7"/>
      <c r="AL105" s="7"/>
      <c r="AM105" s="7"/>
      <c r="AN105" s="7"/>
      <c r="AO105" s="7"/>
      <c r="AP105" s="7"/>
      <c r="AQ105" s="7"/>
      <c r="AR105" s="7"/>
    </row>
    <row r="106" spans="27:44" ht="12.75">
      <c r="AA106" s="7"/>
      <c r="AK106" s="7"/>
      <c r="AL106" s="7"/>
      <c r="AM106" s="7"/>
      <c r="AN106" s="7"/>
      <c r="AO106" s="7"/>
      <c r="AP106" s="7"/>
      <c r="AQ106" s="7"/>
      <c r="AR106" s="7"/>
    </row>
    <row r="107" spans="27:44" ht="12.75">
      <c r="AA107" s="7"/>
      <c r="AK107" s="7"/>
      <c r="AL107" s="7"/>
      <c r="AM107" s="7"/>
      <c r="AN107" s="7"/>
      <c r="AO107" s="7"/>
      <c r="AP107" s="7"/>
      <c r="AQ107" s="7"/>
      <c r="AR107" s="7"/>
    </row>
    <row r="108" spans="27:44" ht="12.75">
      <c r="AA108" s="7"/>
      <c r="AK108" s="7"/>
      <c r="AL108" s="7"/>
      <c r="AM108" s="7"/>
      <c r="AN108" s="7"/>
      <c r="AO108" s="7"/>
      <c r="AP108" s="7"/>
      <c r="AQ108" s="7"/>
      <c r="AR108" s="7"/>
    </row>
    <row r="109" spans="27:44" ht="12.75">
      <c r="AA109" s="7"/>
      <c r="AK109" s="7"/>
      <c r="AL109" s="7"/>
      <c r="AM109" s="7"/>
      <c r="AN109" s="7"/>
      <c r="AO109" s="7"/>
      <c r="AP109" s="7"/>
      <c r="AQ109" s="7"/>
      <c r="AR109" s="7"/>
    </row>
    <row r="110" spans="27:44" ht="12.75">
      <c r="AA110" s="7"/>
      <c r="AK110" s="7"/>
      <c r="AL110" s="7"/>
      <c r="AM110" s="7"/>
      <c r="AN110" s="7"/>
      <c r="AO110" s="7"/>
      <c r="AP110" s="7"/>
      <c r="AQ110" s="7"/>
      <c r="AR110" s="7"/>
    </row>
    <row r="111" spans="27:44" ht="12.75">
      <c r="AA111" s="7"/>
      <c r="AK111" s="7"/>
      <c r="AL111" s="7"/>
      <c r="AM111" s="7"/>
      <c r="AN111" s="7"/>
      <c r="AO111" s="7"/>
      <c r="AP111" s="7"/>
      <c r="AQ111" s="7"/>
      <c r="AR111" s="7"/>
    </row>
    <row r="112" spans="27:44" ht="12.75">
      <c r="AA112" s="7"/>
      <c r="AK112" s="7"/>
      <c r="AL112" s="7"/>
      <c r="AM112" s="7"/>
      <c r="AN112" s="7"/>
      <c r="AO112" s="7"/>
      <c r="AP112" s="7"/>
      <c r="AQ112" s="7"/>
      <c r="AR112" s="7"/>
    </row>
    <row r="113" spans="27:44" ht="12.75">
      <c r="AA113" s="7"/>
      <c r="AK113" s="7"/>
      <c r="AL113" s="7"/>
      <c r="AM113" s="7"/>
      <c r="AN113" s="7"/>
      <c r="AO113" s="7"/>
      <c r="AP113" s="7"/>
      <c r="AQ113" s="7"/>
      <c r="AR113" s="7"/>
    </row>
    <row r="114" spans="27:44" ht="12.75">
      <c r="AA114" s="7"/>
      <c r="AK114" s="7"/>
      <c r="AL114" s="7"/>
      <c r="AM114" s="7"/>
      <c r="AN114" s="7"/>
      <c r="AO114" s="7"/>
      <c r="AP114" s="7"/>
      <c r="AQ114" s="7"/>
      <c r="AR114" s="7"/>
    </row>
    <row r="115" spans="27:44" ht="12.75">
      <c r="AA115" s="7"/>
      <c r="AK115" s="7"/>
      <c r="AL115" s="7"/>
      <c r="AM115" s="7"/>
      <c r="AN115" s="7"/>
      <c r="AO115" s="7"/>
      <c r="AP115" s="7"/>
      <c r="AQ115" s="7"/>
      <c r="AR115" s="7"/>
    </row>
    <row r="116" spans="27:44" ht="12.75">
      <c r="AA116" s="7"/>
      <c r="AK116" s="7"/>
      <c r="AL116" s="7"/>
      <c r="AM116" s="7"/>
      <c r="AN116" s="7"/>
      <c r="AO116" s="7"/>
      <c r="AP116" s="7"/>
      <c r="AQ116" s="7"/>
      <c r="AR116" s="7"/>
    </row>
    <row r="117" spans="27:44" ht="12.75">
      <c r="AA117" s="7"/>
      <c r="AK117" s="7"/>
      <c r="AL117" s="7"/>
      <c r="AM117" s="7"/>
      <c r="AN117" s="7"/>
      <c r="AO117" s="7"/>
      <c r="AP117" s="7"/>
      <c r="AQ117" s="7"/>
      <c r="AR117" s="7"/>
    </row>
    <row r="118" spans="27:44" ht="12.75">
      <c r="AA118" s="7"/>
      <c r="AK118" s="7"/>
      <c r="AL118" s="7"/>
      <c r="AM118" s="7"/>
      <c r="AN118" s="7"/>
      <c r="AO118" s="7"/>
      <c r="AP118" s="7"/>
      <c r="AQ118" s="7"/>
      <c r="AR118" s="7"/>
    </row>
    <row r="119" spans="27:44" ht="12.75">
      <c r="AA119" s="7"/>
      <c r="AK119" s="7"/>
      <c r="AL119" s="7"/>
      <c r="AM119" s="7"/>
      <c r="AN119" s="7"/>
      <c r="AO119" s="7"/>
      <c r="AP119" s="7"/>
      <c r="AQ119" s="7"/>
      <c r="AR119" s="7"/>
    </row>
    <row r="120" spans="27:44" ht="12.75">
      <c r="AA120" s="7"/>
      <c r="AK120" s="7"/>
      <c r="AL120" s="7"/>
      <c r="AM120" s="7"/>
      <c r="AN120" s="7"/>
      <c r="AO120" s="7"/>
      <c r="AP120" s="7"/>
      <c r="AQ120" s="7"/>
      <c r="AR120" s="7"/>
    </row>
    <row r="121" spans="27:44" ht="12.75">
      <c r="AA121" s="7"/>
      <c r="AK121" s="7"/>
      <c r="AL121" s="7"/>
      <c r="AM121" s="7"/>
      <c r="AN121" s="7"/>
      <c r="AO121" s="7"/>
      <c r="AP121" s="7"/>
      <c r="AQ121" s="7"/>
      <c r="AR121" s="7"/>
    </row>
    <row r="122" spans="27:44" ht="12.75">
      <c r="AA122" s="7"/>
      <c r="AK122" s="7"/>
      <c r="AL122" s="7"/>
      <c r="AM122" s="7"/>
      <c r="AN122" s="7"/>
      <c r="AO122" s="7"/>
      <c r="AP122" s="7"/>
      <c r="AQ122" s="7"/>
      <c r="AR122" s="7"/>
    </row>
    <row r="123" spans="27:44" ht="12.75">
      <c r="AA123" s="7"/>
      <c r="AK123" s="7"/>
      <c r="AL123" s="7"/>
      <c r="AM123" s="7"/>
      <c r="AN123" s="7"/>
      <c r="AO123" s="7"/>
      <c r="AP123" s="7"/>
      <c r="AQ123" s="7"/>
      <c r="AR123" s="7"/>
    </row>
    <row r="124" spans="27:44" ht="12.75">
      <c r="AA124" s="7"/>
      <c r="AK124" s="7"/>
      <c r="AL124" s="7"/>
      <c r="AM124" s="7"/>
      <c r="AN124" s="7"/>
      <c r="AO124" s="7"/>
      <c r="AP124" s="7"/>
      <c r="AQ124" s="7"/>
      <c r="AR124" s="7"/>
    </row>
    <row r="125" spans="27:44" ht="12.75">
      <c r="AA125" s="7"/>
      <c r="AK125" s="7"/>
      <c r="AL125" s="7"/>
      <c r="AM125" s="7"/>
      <c r="AN125" s="7"/>
      <c r="AO125" s="7"/>
      <c r="AP125" s="7"/>
      <c r="AQ125" s="7"/>
      <c r="AR125" s="7"/>
    </row>
    <row r="126" spans="27:44" ht="12.75">
      <c r="AA126" s="7"/>
      <c r="AK126" s="7"/>
      <c r="AL126" s="7"/>
      <c r="AM126" s="7"/>
      <c r="AN126" s="7"/>
      <c r="AO126" s="7"/>
      <c r="AP126" s="7"/>
      <c r="AQ126" s="7"/>
      <c r="AR126" s="7"/>
    </row>
    <row r="127" spans="27:44" ht="12.75">
      <c r="AA127" s="7"/>
      <c r="AK127" s="7"/>
      <c r="AL127" s="7"/>
      <c r="AM127" s="7"/>
      <c r="AN127" s="7"/>
      <c r="AO127" s="7"/>
      <c r="AP127" s="7"/>
      <c r="AQ127" s="7"/>
      <c r="AR127" s="7"/>
    </row>
    <row r="128" spans="27:44" ht="12.75">
      <c r="AA128" s="7"/>
      <c r="AK128" s="7"/>
      <c r="AL128" s="7"/>
      <c r="AM128" s="7"/>
      <c r="AN128" s="7"/>
      <c r="AO128" s="7"/>
      <c r="AP128" s="7"/>
      <c r="AQ128" s="7"/>
      <c r="AR128" s="7"/>
    </row>
    <row r="129" spans="27:44" ht="12.75">
      <c r="AA129" s="7"/>
      <c r="AK129" s="7"/>
      <c r="AL129" s="7"/>
      <c r="AM129" s="7"/>
      <c r="AN129" s="7"/>
      <c r="AO129" s="7"/>
      <c r="AP129" s="7"/>
      <c r="AQ129" s="7"/>
      <c r="AR129" s="7"/>
    </row>
    <row r="130" spans="27:44" ht="12.75">
      <c r="AA130" s="7"/>
      <c r="AK130" s="7"/>
      <c r="AL130" s="7"/>
      <c r="AM130" s="7"/>
      <c r="AN130" s="7"/>
      <c r="AO130" s="7"/>
      <c r="AP130" s="7"/>
      <c r="AQ130" s="7"/>
      <c r="AR130" s="7"/>
    </row>
    <row r="131" spans="27:44" ht="12.75">
      <c r="AA131" s="7"/>
      <c r="AK131" s="7"/>
      <c r="AL131" s="7"/>
      <c r="AM131" s="7"/>
      <c r="AN131" s="7"/>
      <c r="AO131" s="7"/>
      <c r="AP131" s="7"/>
      <c r="AQ131" s="7"/>
      <c r="AR131" s="7"/>
    </row>
    <row r="132" spans="27:44" ht="12.75">
      <c r="AA132" s="7"/>
      <c r="AK132" s="7"/>
      <c r="AL132" s="7"/>
      <c r="AM132" s="7"/>
      <c r="AN132" s="7"/>
      <c r="AO132" s="7"/>
      <c r="AP132" s="7"/>
      <c r="AQ132" s="7"/>
      <c r="AR132" s="7"/>
    </row>
    <row r="133" spans="27:44" ht="12.75">
      <c r="AA133" s="7"/>
      <c r="AK133" s="7"/>
      <c r="AL133" s="7"/>
      <c r="AM133" s="7"/>
      <c r="AN133" s="7"/>
      <c r="AO133" s="7"/>
      <c r="AP133" s="7"/>
      <c r="AQ133" s="7"/>
      <c r="AR133" s="7"/>
    </row>
    <row r="134" spans="27:44" ht="12.75">
      <c r="AA134" s="7"/>
      <c r="AK134" s="7"/>
      <c r="AL134" s="7"/>
      <c r="AM134" s="7"/>
      <c r="AN134" s="7"/>
      <c r="AO134" s="7"/>
      <c r="AP134" s="7"/>
      <c r="AQ134" s="7"/>
      <c r="AR134" s="7"/>
    </row>
    <row r="135" spans="27:44" ht="12.75">
      <c r="AA135" s="7"/>
      <c r="AK135" s="7"/>
      <c r="AL135" s="7"/>
      <c r="AM135" s="7"/>
      <c r="AN135" s="7"/>
      <c r="AO135" s="7"/>
      <c r="AP135" s="7"/>
      <c r="AQ135" s="7"/>
      <c r="AR135" s="7"/>
    </row>
    <row r="136" spans="27:44" ht="12.75">
      <c r="AA136" s="7"/>
      <c r="AK136" s="7"/>
      <c r="AL136" s="7"/>
      <c r="AM136" s="7"/>
      <c r="AN136" s="7"/>
      <c r="AO136" s="7"/>
      <c r="AP136" s="7"/>
      <c r="AQ136" s="7"/>
      <c r="AR136" s="7"/>
    </row>
    <row r="137" spans="27:44" ht="12.75">
      <c r="AA137" s="7"/>
      <c r="AK137" s="7"/>
      <c r="AL137" s="7"/>
      <c r="AM137" s="7"/>
      <c r="AN137" s="7"/>
      <c r="AO137" s="7"/>
      <c r="AP137" s="7"/>
      <c r="AQ137" s="7"/>
      <c r="AR137" s="7"/>
    </row>
    <row r="138" spans="27:44" ht="12.75">
      <c r="AA138" s="7"/>
      <c r="AK138" s="7"/>
      <c r="AL138" s="7"/>
      <c r="AM138" s="7"/>
      <c r="AN138" s="7"/>
      <c r="AO138" s="7"/>
      <c r="AP138" s="7"/>
      <c r="AQ138" s="7"/>
      <c r="AR138" s="7"/>
    </row>
    <row r="139" spans="27:44" ht="12.75">
      <c r="AA139" s="7"/>
      <c r="AK139" s="7"/>
      <c r="AL139" s="7"/>
      <c r="AM139" s="7"/>
      <c r="AN139" s="7"/>
      <c r="AO139" s="7"/>
      <c r="AP139" s="7"/>
      <c r="AQ139" s="7"/>
      <c r="AR139" s="7"/>
    </row>
    <row r="140" spans="27:44" ht="12.75">
      <c r="AA140" s="7"/>
      <c r="AK140" s="7"/>
      <c r="AL140" s="7"/>
      <c r="AM140" s="7"/>
      <c r="AN140" s="7"/>
      <c r="AO140" s="7"/>
      <c r="AP140" s="7"/>
      <c r="AQ140" s="7"/>
      <c r="AR140" s="7"/>
    </row>
    <row r="141" spans="27:44" ht="12.75">
      <c r="AA141" s="7"/>
      <c r="AK141" s="7"/>
      <c r="AL141" s="7"/>
      <c r="AM141" s="7"/>
      <c r="AN141" s="7"/>
      <c r="AO141" s="7"/>
      <c r="AP141" s="7"/>
      <c r="AQ141" s="7"/>
      <c r="AR141" s="7"/>
    </row>
    <row r="142" spans="27:44" ht="12.75">
      <c r="AA142" s="7"/>
      <c r="AK142" s="7"/>
      <c r="AL142" s="7"/>
      <c r="AM142" s="7"/>
      <c r="AN142" s="7"/>
      <c r="AO142" s="7"/>
      <c r="AP142" s="7"/>
      <c r="AQ142" s="7"/>
      <c r="AR142" s="7"/>
    </row>
    <row r="143" spans="27:44" ht="12.75">
      <c r="AA143" s="7"/>
      <c r="AK143" s="7"/>
      <c r="AL143" s="7"/>
      <c r="AM143" s="7"/>
      <c r="AN143" s="7"/>
      <c r="AO143" s="7"/>
      <c r="AP143" s="7"/>
      <c r="AQ143" s="7"/>
      <c r="AR143" s="7"/>
    </row>
    <row r="144" spans="27:44" ht="12.75">
      <c r="AA144" s="7"/>
      <c r="AK144" s="7"/>
      <c r="AL144" s="7"/>
      <c r="AM144" s="7"/>
      <c r="AN144" s="7"/>
      <c r="AO144" s="7"/>
      <c r="AP144" s="7"/>
      <c r="AQ144" s="7"/>
      <c r="AR144" s="7"/>
    </row>
    <row r="145" spans="27:44" ht="12.75">
      <c r="AA145" s="7"/>
      <c r="AK145" s="7"/>
      <c r="AL145" s="7"/>
      <c r="AM145" s="7"/>
      <c r="AN145" s="7"/>
      <c r="AO145" s="7"/>
      <c r="AP145" s="7"/>
      <c r="AQ145" s="7"/>
      <c r="AR145" s="7"/>
    </row>
    <row r="146" spans="27:44" ht="12.75">
      <c r="AA146" s="7"/>
      <c r="AK146" s="7"/>
      <c r="AL146" s="7"/>
      <c r="AM146" s="7"/>
      <c r="AN146" s="7"/>
      <c r="AO146" s="7"/>
      <c r="AP146" s="7"/>
      <c r="AQ146" s="7"/>
      <c r="AR146" s="7"/>
    </row>
    <row r="147" spans="27:44" ht="12.75">
      <c r="AA147" s="7"/>
      <c r="AK147" s="7"/>
      <c r="AL147" s="7"/>
      <c r="AM147" s="7"/>
      <c r="AN147" s="7"/>
      <c r="AO147" s="7"/>
      <c r="AP147" s="7"/>
      <c r="AQ147" s="7"/>
      <c r="AR147" s="7"/>
    </row>
    <row r="148" spans="27:44" ht="12.75">
      <c r="AA148" s="7"/>
      <c r="AK148" s="7"/>
      <c r="AL148" s="7"/>
      <c r="AM148" s="7"/>
      <c r="AN148" s="7"/>
      <c r="AO148" s="7"/>
      <c r="AP148" s="7"/>
      <c r="AQ148" s="7"/>
      <c r="AR148" s="7"/>
    </row>
    <row r="149" spans="27:44" ht="12.75">
      <c r="AA149" s="7"/>
      <c r="AK149" s="7"/>
      <c r="AL149" s="7"/>
      <c r="AM149" s="7"/>
      <c r="AN149" s="7"/>
      <c r="AO149" s="7"/>
      <c r="AP149" s="7"/>
      <c r="AQ149" s="7"/>
      <c r="AR149" s="7"/>
    </row>
    <row r="150" spans="27:44" ht="12.75">
      <c r="AA150" s="7"/>
      <c r="AK150" s="7"/>
      <c r="AL150" s="7"/>
      <c r="AM150" s="7"/>
      <c r="AN150" s="7"/>
      <c r="AO150" s="7"/>
      <c r="AP150" s="7"/>
      <c r="AQ150" s="7"/>
      <c r="AR150" s="7"/>
    </row>
    <row r="151" spans="27:44" ht="12.75">
      <c r="AA151" s="7"/>
      <c r="AK151" s="7"/>
      <c r="AL151" s="7"/>
      <c r="AM151" s="7"/>
      <c r="AN151" s="7"/>
      <c r="AO151" s="7"/>
      <c r="AP151" s="7"/>
      <c r="AQ151" s="7"/>
      <c r="AR151" s="7"/>
    </row>
    <row r="152" spans="27:44" ht="12.75">
      <c r="AA152" s="7"/>
      <c r="AK152" s="7"/>
      <c r="AL152" s="7"/>
      <c r="AM152" s="7"/>
      <c r="AN152" s="7"/>
      <c r="AO152" s="7"/>
      <c r="AP152" s="7"/>
      <c r="AQ152" s="7"/>
      <c r="AR152" s="7"/>
    </row>
    <row r="153" spans="27:44" ht="12.75">
      <c r="AA153" s="7"/>
      <c r="AK153" s="7"/>
      <c r="AL153" s="7"/>
      <c r="AM153" s="7"/>
      <c r="AN153" s="7"/>
      <c r="AO153" s="7"/>
      <c r="AP153" s="7"/>
      <c r="AQ153" s="7"/>
      <c r="AR153" s="7"/>
    </row>
    <row r="154" spans="27:44" ht="12.75">
      <c r="AA154" s="7"/>
      <c r="AK154" s="7"/>
      <c r="AL154" s="7"/>
      <c r="AM154" s="7"/>
      <c r="AN154" s="7"/>
      <c r="AO154" s="7"/>
      <c r="AP154" s="7"/>
      <c r="AQ154" s="7"/>
      <c r="AR154" s="7"/>
    </row>
    <row r="155" spans="27:44" ht="12.75">
      <c r="AA155" s="7"/>
      <c r="AK155" s="7"/>
      <c r="AL155" s="7"/>
      <c r="AM155" s="7"/>
      <c r="AN155" s="7"/>
      <c r="AO155" s="7"/>
      <c r="AP155" s="7"/>
      <c r="AQ155" s="7"/>
      <c r="AR155" s="7"/>
    </row>
    <row r="156" spans="27:44" ht="12.75">
      <c r="AA156" s="7"/>
      <c r="AK156" s="7"/>
      <c r="AL156" s="7"/>
      <c r="AM156" s="7"/>
      <c r="AN156" s="7"/>
      <c r="AO156" s="7"/>
      <c r="AP156" s="7"/>
      <c r="AQ156" s="7"/>
      <c r="AR156" s="7"/>
    </row>
    <row r="157" spans="27:44" ht="12.75">
      <c r="AA157" s="7"/>
      <c r="AK157" s="7"/>
      <c r="AL157" s="7"/>
      <c r="AM157" s="7"/>
      <c r="AN157" s="7"/>
      <c r="AO157" s="7"/>
      <c r="AP157" s="7"/>
      <c r="AQ157" s="7"/>
      <c r="AR157" s="7"/>
    </row>
    <row r="158" spans="27:44" ht="12.75">
      <c r="AA158" s="7"/>
      <c r="AK158" s="7"/>
      <c r="AL158" s="7"/>
      <c r="AM158" s="7"/>
      <c r="AN158" s="7"/>
      <c r="AO158" s="7"/>
      <c r="AP158" s="7"/>
      <c r="AQ158" s="7"/>
      <c r="AR158" s="7"/>
    </row>
    <row r="159" spans="27:44" ht="12.75">
      <c r="AA159" s="7"/>
      <c r="AK159" s="7"/>
      <c r="AL159" s="7"/>
      <c r="AM159" s="7"/>
      <c r="AN159" s="7"/>
      <c r="AO159" s="7"/>
      <c r="AP159" s="7"/>
      <c r="AQ159" s="7"/>
      <c r="AR159" s="7"/>
    </row>
    <row r="160" spans="27:44" ht="12.75">
      <c r="AA160" s="7"/>
      <c r="AK160" s="7"/>
      <c r="AL160" s="7"/>
      <c r="AM160" s="7"/>
      <c r="AN160" s="7"/>
      <c r="AO160" s="7"/>
      <c r="AP160" s="7"/>
      <c r="AQ160" s="7"/>
      <c r="AR160" s="7"/>
    </row>
    <row r="161" spans="27:44" ht="12.75">
      <c r="AA161" s="7"/>
      <c r="AK161" s="7"/>
      <c r="AL161" s="7"/>
      <c r="AM161" s="7"/>
      <c r="AN161" s="7"/>
      <c r="AO161" s="7"/>
      <c r="AP161" s="7"/>
      <c r="AQ161" s="7"/>
      <c r="AR161" s="7"/>
    </row>
    <row r="162" spans="27:44" ht="12.75">
      <c r="AA162" s="7"/>
      <c r="AK162" s="7"/>
      <c r="AL162" s="7"/>
      <c r="AM162" s="7"/>
      <c r="AN162" s="7"/>
      <c r="AO162" s="7"/>
      <c r="AP162" s="7"/>
      <c r="AQ162" s="7"/>
      <c r="AR162" s="7"/>
    </row>
    <row r="163" spans="27:44" ht="12.75">
      <c r="AA163" s="7"/>
      <c r="AK163" s="7"/>
      <c r="AL163" s="7"/>
      <c r="AM163" s="7"/>
      <c r="AN163" s="7"/>
      <c r="AO163" s="7"/>
      <c r="AP163" s="7"/>
      <c r="AQ163" s="7"/>
      <c r="AR163" s="7"/>
    </row>
    <row r="164" spans="27:44" ht="12.75">
      <c r="AA164" s="7"/>
      <c r="AK164" s="7"/>
      <c r="AL164" s="7"/>
      <c r="AM164" s="7"/>
      <c r="AN164" s="7"/>
      <c r="AO164" s="7"/>
      <c r="AP164" s="7"/>
      <c r="AQ164" s="7"/>
      <c r="AR164" s="7"/>
    </row>
    <row r="165" spans="27:44" ht="12.75">
      <c r="AA165" s="7"/>
      <c r="AK165" s="7"/>
      <c r="AL165" s="7"/>
      <c r="AM165" s="7"/>
      <c r="AN165" s="7"/>
      <c r="AO165" s="7"/>
      <c r="AP165" s="7"/>
      <c r="AQ165" s="7"/>
      <c r="AR165" s="7"/>
    </row>
    <row r="166" spans="27:44" ht="12.75">
      <c r="AA166" s="7"/>
      <c r="AK166" s="7"/>
      <c r="AL166" s="7"/>
      <c r="AM166" s="7"/>
      <c r="AN166" s="7"/>
      <c r="AO166" s="7"/>
      <c r="AP166" s="7"/>
      <c r="AQ166" s="7"/>
      <c r="AR166" s="7"/>
    </row>
    <row r="167" spans="27:44" ht="12.75">
      <c r="AA167" s="7"/>
      <c r="AK167" s="7"/>
      <c r="AL167" s="7"/>
      <c r="AM167" s="7"/>
      <c r="AN167" s="7"/>
      <c r="AO167" s="7"/>
      <c r="AP167" s="7"/>
      <c r="AQ167" s="7"/>
      <c r="AR167" s="7"/>
    </row>
    <row r="168" spans="27:44" ht="12.75">
      <c r="AA168" s="7"/>
      <c r="AK168" s="7"/>
      <c r="AL168" s="7"/>
      <c r="AM168" s="7"/>
      <c r="AN168" s="7"/>
      <c r="AO168" s="7"/>
      <c r="AP168" s="7"/>
      <c r="AQ168" s="7"/>
      <c r="AR168" s="7"/>
    </row>
    <row r="169" spans="27:44" ht="12.75">
      <c r="AA169" s="7"/>
      <c r="AK169" s="7"/>
      <c r="AL169" s="7"/>
      <c r="AM169" s="7"/>
      <c r="AN169" s="7"/>
      <c r="AO169" s="7"/>
      <c r="AP169" s="7"/>
      <c r="AQ169" s="7"/>
      <c r="AR169" s="7"/>
    </row>
    <row r="170" spans="27:44" ht="12.75">
      <c r="AA170" s="7"/>
      <c r="AK170" s="7"/>
      <c r="AL170" s="7"/>
      <c r="AM170" s="7"/>
      <c r="AN170" s="7"/>
      <c r="AO170" s="7"/>
      <c r="AP170" s="7"/>
      <c r="AQ170" s="7"/>
      <c r="AR170" s="7"/>
    </row>
    <row r="171" spans="27:44" ht="12.75">
      <c r="AA171" s="7"/>
      <c r="AK171" s="7"/>
      <c r="AL171" s="7"/>
      <c r="AM171" s="7"/>
      <c r="AN171" s="7"/>
      <c r="AO171" s="7"/>
      <c r="AP171" s="7"/>
      <c r="AQ171" s="7"/>
      <c r="AR171" s="7"/>
    </row>
    <row r="172" spans="27:44" ht="12.75">
      <c r="AA172" s="7"/>
      <c r="AK172" s="7"/>
      <c r="AL172" s="7"/>
      <c r="AM172" s="7"/>
      <c r="AN172" s="7"/>
      <c r="AO172" s="7"/>
      <c r="AP172" s="7"/>
      <c r="AQ172" s="7"/>
      <c r="AR172" s="7"/>
    </row>
    <row r="173" spans="27:44" ht="12.75">
      <c r="AA173" s="7"/>
      <c r="AK173" s="7"/>
      <c r="AL173" s="7"/>
      <c r="AM173" s="7"/>
      <c r="AN173" s="7"/>
      <c r="AO173" s="7"/>
      <c r="AP173" s="7"/>
      <c r="AQ173" s="7"/>
      <c r="AR173" s="7"/>
    </row>
    <row r="174" spans="27:44" ht="12.75">
      <c r="AA174" s="7"/>
      <c r="AK174" s="7"/>
      <c r="AL174" s="7"/>
      <c r="AM174" s="7"/>
      <c r="AN174" s="7"/>
      <c r="AO174" s="7"/>
      <c r="AP174" s="7"/>
      <c r="AQ174" s="7"/>
      <c r="AR174" s="7"/>
    </row>
    <row r="175" spans="27:44" ht="12.75">
      <c r="AA175" s="7"/>
      <c r="AK175" s="7"/>
      <c r="AL175" s="7"/>
      <c r="AM175" s="7"/>
      <c r="AN175" s="7"/>
      <c r="AO175" s="7"/>
      <c r="AP175" s="7"/>
      <c r="AQ175" s="7"/>
      <c r="AR175" s="7"/>
    </row>
    <row r="176" spans="27:44" ht="12.75">
      <c r="AA176" s="7"/>
      <c r="AK176" s="7"/>
      <c r="AL176" s="7"/>
      <c r="AM176" s="7"/>
      <c r="AN176" s="7"/>
      <c r="AO176" s="7"/>
      <c r="AP176" s="7"/>
      <c r="AQ176" s="7"/>
      <c r="AR176" s="7"/>
    </row>
    <row r="177" spans="27:44" ht="12.75">
      <c r="AA177" s="7"/>
      <c r="AK177" s="7"/>
      <c r="AL177" s="7"/>
      <c r="AM177" s="7"/>
      <c r="AN177" s="7"/>
      <c r="AO177" s="7"/>
      <c r="AP177" s="7"/>
      <c r="AQ177" s="7"/>
      <c r="AR177" s="7"/>
    </row>
    <row r="178" spans="27:44" ht="12.75">
      <c r="AA178" s="7"/>
      <c r="AK178" s="7"/>
      <c r="AL178" s="7"/>
      <c r="AM178" s="7"/>
      <c r="AN178" s="7"/>
      <c r="AO178" s="7"/>
      <c r="AP178" s="7"/>
      <c r="AQ178" s="7"/>
      <c r="AR178" s="7"/>
    </row>
    <row r="179" spans="27:44" ht="12.75">
      <c r="AA179" s="7"/>
      <c r="AK179" s="7"/>
      <c r="AL179" s="7"/>
      <c r="AM179" s="7"/>
      <c r="AN179" s="7"/>
      <c r="AO179" s="7"/>
      <c r="AP179" s="7"/>
      <c r="AQ179" s="7"/>
      <c r="AR179" s="7"/>
    </row>
    <row r="180" spans="27:44" ht="12.75">
      <c r="AA180" s="7"/>
      <c r="AK180" s="7"/>
      <c r="AL180" s="7"/>
      <c r="AM180" s="7"/>
      <c r="AN180" s="7"/>
      <c r="AO180" s="7"/>
      <c r="AP180" s="7"/>
      <c r="AQ180" s="7"/>
      <c r="AR180" s="7"/>
    </row>
    <row r="181" spans="27:44" ht="12.75">
      <c r="AA181" s="7"/>
      <c r="AK181" s="7"/>
      <c r="AL181" s="7"/>
      <c r="AM181" s="7"/>
      <c r="AN181" s="7"/>
      <c r="AO181" s="7"/>
      <c r="AP181" s="7"/>
      <c r="AQ181" s="7"/>
      <c r="AR181" s="7"/>
    </row>
    <row r="182" spans="27:44" ht="12.75">
      <c r="AA182" s="7"/>
      <c r="AK182" s="7"/>
      <c r="AL182" s="7"/>
      <c r="AM182" s="7"/>
      <c r="AN182" s="7"/>
      <c r="AO182" s="7"/>
      <c r="AP182" s="7"/>
      <c r="AQ182" s="7"/>
      <c r="AR182" s="7"/>
    </row>
    <row r="183" spans="27:44" ht="12.75">
      <c r="AA183" s="7"/>
      <c r="AK183" s="7"/>
      <c r="AL183" s="7"/>
      <c r="AM183" s="7"/>
      <c r="AN183" s="7"/>
      <c r="AO183" s="7"/>
      <c r="AP183" s="7"/>
      <c r="AQ183" s="7"/>
      <c r="AR183" s="7"/>
    </row>
    <row r="184" spans="27:44" ht="12.75">
      <c r="AA184" s="7"/>
      <c r="AK184" s="7"/>
      <c r="AL184" s="7"/>
      <c r="AM184" s="7"/>
      <c r="AN184" s="7"/>
      <c r="AO184" s="7"/>
      <c r="AP184" s="7"/>
      <c r="AQ184" s="7"/>
      <c r="AR184" s="7"/>
    </row>
    <row r="185" spans="27:44" ht="12.75">
      <c r="AA185" s="7"/>
      <c r="AK185" s="7"/>
      <c r="AL185" s="7"/>
      <c r="AM185" s="7"/>
      <c r="AN185" s="7"/>
      <c r="AO185" s="7"/>
      <c r="AP185" s="7"/>
      <c r="AQ185" s="7"/>
      <c r="AR185" s="7"/>
    </row>
    <row r="186" spans="27:44" ht="12.75">
      <c r="AA186" s="7"/>
      <c r="AK186" s="7"/>
      <c r="AL186" s="7"/>
      <c r="AM186" s="7"/>
      <c r="AN186" s="7"/>
      <c r="AO186" s="7"/>
      <c r="AP186" s="7"/>
      <c r="AQ186" s="7"/>
      <c r="AR186" s="7"/>
    </row>
    <row r="187" spans="27:44" ht="12.75">
      <c r="AA187" s="7"/>
      <c r="AK187" s="7"/>
      <c r="AL187" s="7"/>
      <c r="AM187" s="7"/>
      <c r="AN187" s="7"/>
      <c r="AO187" s="7"/>
      <c r="AP187" s="7"/>
      <c r="AQ187" s="7"/>
      <c r="AR187" s="7"/>
    </row>
    <row r="188" spans="27:44" ht="12.75">
      <c r="AA188" s="7"/>
      <c r="AK188" s="7"/>
      <c r="AL188" s="7"/>
      <c r="AM188" s="7"/>
      <c r="AN188" s="7"/>
      <c r="AO188" s="7"/>
      <c r="AP188" s="7"/>
      <c r="AQ188" s="7"/>
      <c r="AR188" s="7"/>
    </row>
    <row r="189" spans="27:44" ht="12.75">
      <c r="AA189" s="7"/>
      <c r="AK189" s="7"/>
      <c r="AL189" s="7"/>
      <c r="AM189" s="7"/>
      <c r="AN189" s="7"/>
      <c r="AO189" s="7"/>
      <c r="AP189" s="7"/>
      <c r="AQ189" s="7"/>
      <c r="AR189" s="7"/>
    </row>
    <row r="190" spans="27:44" ht="12.75">
      <c r="AA190" s="7"/>
      <c r="AK190" s="7"/>
      <c r="AL190" s="7"/>
      <c r="AM190" s="7"/>
      <c r="AN190" s="7"/>
      <c r="AO190" s="7"/>
      <c r="AP190" s="7"/>
      <c r="AQ190" s="7"/>
      <c r="AR190" s="7"/>
    </row>
    <row r="191" spans="27:44" ht="12.75">
      <c r="AA191" s="7"/>
      <c r="AK191" s="7"/>
      <c r="AL191" s="7"/>
      <c r="AM191" s="7"/>
      <c r="AN191" s="7"/>
      <c r="AO191" s="7"/>
      <c r="AP191" s="7"/>
      <c r="AQ191" s="7"/>
      <c r="AR191" s="7"/>
    </row>
    <row r="192" spans="27:44" ht="12.75">
      <c r="AA192" s="7"/>
      <c r="AK192" s="7"/>
      <c r="AL192" s="7"/>
      <c r="AM192" s="7"/>
      <c r="AN192" s="7"/>
      <c r="AO192" s="7"/>
      <c r="AP192" s="7"/>
      <c r="AQ192" s="7"/>
      <c r="AR192" s="7"/>
    </row>
    <row r="193" spans="27:44" ht="12.75">
      <c r="AA193" s="7"/>
      <c r="AK193" s="7"/>
      <c r="AL193" s="7"/>
      <c r="AM193" s="7"/>
      <c r="AN193" s="7"/>
      <c r="AO193" s="7"/>
      <c r="AP193" s="7"/>
      <c r="AQ193" s="7"/>
      <c r="AR193" s="7"/>
    </row>
    <row r="194" spans="27:44" ht="12.75">
      <c r="AA194" s="7"/>
      <c r="AK194" s="7"/>
      <c r="AL194" s="7"/>
      <c r="AM194" s="7"/>
      <c r="AN194" s="7"/>
      <c r="AO194" s="7"/>
      <c r="AP194" s="7"/>
      <c r="AQ194" s="7"/>
      <c r="AR194" s="7"/>
    </row>
    <row r="195" spans="27:44" ht="12.75">
      <c r="AA195" s="7"/>
      <c r="AK195" s="7"/>
      <c r="AL195" s="7"/>
      <c r="AM195" s="7"/>
      <c r="AN195" s="7"/>
      <c r="AO195" s="7"/>
      <c r="AP195" s="7"/>
      <c r="AQ195" s="7"/>
      <c r="AR195" s="7"/>
    </row>
    <row r="196" spans="27:44" ht="12.75">
      <c r="AA196" s="7"/>
      <c r="AK196" s="7"/>
      <c r="AL196" s="7"/>
      <c r="AM196" s="7"/>
      <c r="AN196" s="7"/>
      <c r="AO196" s="7"/>
      <c r="AP196" s="7"/>
      <c r="AQ196" s="7"/>
      <c r="AR196" s="7"/>
    </row>
    <row r="197" spans="27:44" ht="12.75">
      <c r="AA197" s="7"/>
      <c r="AK197" s="7"/>
      <c r="AL197" s="7"/>
      <c r="AM197" s="7"/>
      <c r="AN197" s="7"/>
      <c r="AO197" s="7"/>
      <c r="AP197" s="7"/>
      <c r="AQ197" s="7"/>
      <c r="AR197" s="7"/>
    </row>
    <row r="198" spans="27:44" ht="12.75">
      <c r="AA198" s="7"/>
      <c r="AK198" s="7"/>
      <c r="AL198" s="7"/>
      <c r="AM198" s="7"/>
      <c r="AN198" s="7"/>
      <c r="AO198" s="7"/>
      <c r="AP198" s="7"/>
      <c r="AQ198" s="7"/>
      <c r="AR198" s="7"/>
    </row>
    <row r="199" spans="27:44" ht="12.75">
      <c r="AA199" s="7"/>
      <c r="AK199" s="7"/>
      <c r="AL199" s="7"/>
      <c r="AM199" s="7"/>
      <c r="AN199" s="7"/>
      <c r="AO199" s="7"/>
      <c r="AP199" s="7"/>
      <c r="AQ199" s="7"/>
      <c r="AR199" s="7"/>
    </row>
    <row r="200" spans="27:44" ht="12.75">
      <c r="AA200" s="7"/>
      <c r="AK200" s="7"/>
      <c r="AL200" s="7"/>
      <c r="AM200" s="7"/>
      <c r="AN200" s="7"/>
      <c r="AO200" s="7"/>
      <c r="AP200" s="7"/>
      <c r="AQ200" s="7"/>
      <c r="AR200" s="7"/>
    </row>
    <row r="201" spans="27:44" ht="12.75">
      <c r="AA201" s="7"/>
      <c r="AK201" s="7"/>
      <c r="AL201" s="7"/>
      <c r="AM201" s="7"/>
      <c r="AN201" s="7"/>
      <c r="AO201" s="7"/>
      <c r="AP201" s="7"/>
      <c r="AQ201" s="7"/>
      <c r="AR201" s="7"/>
    </row>
    <row r="202" spans="27:44" ht="12.75">
      <c r="AA202" s="7"/>
      <c r="AK202" s="7"/>
      <c r="AL202" s="7"/>
      <c r="AM202" s="7"/>
      <c r="AN202" s="7"/>
      <c r="AO202" s="7"/>
      <c r="AP202" s="7"/>
      <c r="AQ202" s="7"/>
      <c r="AR202" s="7"/>
    </row>
    <row r="203" spans="27:44" ht="12.75">
      <c r="AA203" s="7"/>
      <c r="AK203" s="7"/>
      <c r="AL203" s="7"/>
      <c r="AM203" s="7"/>
      <c r="AN203" s="7"/>
      <c r="AO203" s="7"/>
      <c r="AP203" s="7"/>
      <c r="AQ203" s="7"/>
      <c r="AR203" s="7"/>
    </row>
    <row r="204" spans="27:44" ht="12.75">
      <c r="AA204" s="7"/>
      <c r="AK204" s="7"/>
      <c r="AL204" s="7"/>
      <c r="AM204" s="7"/>
      <c r="AN204" s="7"/>
      <c r="AO204" s="7"/>
      <c r="AP204" s="7"/>
      <c r="AQ204" s="7"/>
      <c r="AR204" s="7"/>
    </row>
    <row r="205" spans="27:44" ht="12.75">
      <c r="AA205" s="7"/>
      <c r="AK205" s="7"/>
      <c r="AL205" s="7"/>
      <c r="AM205" s="7"/>
      <c r="AN205" s="7"/>
      <c r="AO205" s="7"/>
      <c r="AP205" s="7"/>
      <c r="AQ205" s="7"/>
      <c r="AR205" s="7"/>
    </row>
    <row r="206" spans="27:44" ht="12.75">
      <c r="AA206" s="7"/>
      <c r="AK206" s="7"/>
      <c r="AL206" s="7"/>
      <c r="AM206" s="7"/>
      <c r="AN206" s="7"/>
      <c r="AO206" s="7"/>
      <c r="AP206" s="7"/>
      <c r="AQ206" s="7"/>
      <c r="AR206" s="7"/>
    </row>
    <row r="207" spans="27:44" ht="12.75">
      <c r="AA207" s="7"/>
      <c r="AK207" s="7"/>
      <c r="AL207" s="7"/>
      <c r="AM207" s="7"/>
      <c r="AN207" s="7"/>
      <c r="AO207" s="7"/>
      <c r="AP207" s="7"/>
      <c r="AQ207" s="7"/>
      <c r="AR207" s="7"/>
    </row>
    <row r="208" spans="27:44" ht="12.75">
      <c r="AA208" s="7"/>
      <c r="AK208" s="7"/>
      <c r="AL208" s="7"/>
      <c r="AM208" s="7"/>
      <c r="AN208" s="7"/>
      <c r="AO208" s="7"/>
      <c r="AP208" s="7"/>
      <c r="AQ208" s="7"/>
      <c r="AR208" s="7"/>
    </row>
    <row r="209" spans="27:44" ht="12.75">
      <c r="AA209" s="7"/>
      <c r="AK209" s="7"/>
      <c r="AL209" s="7"/>
      <c r="AM209" s="7"/>
      <c r="AN209" s="7"/>
      <c r="AO209" s="7"/>
      <c r="AP209" s="7"/>
      <c r="AQ209" s="7"/>
      <c r="AR209" s="7"/>
    </row>
    <row r="210" spans="27:44" ht="12.75">
      <c r="AA210" s="7"/>
      <c r="AK210" s="7"/>
      <c r="AL210" s="7"/>
      <c r="AM210" s="7"/>
      <c r="AN210" s="7"/>
      <c r="AO210" s="7"/>
      <c r="AP210" s="7"/>
      <c r="AQ210" s="7"/>
      <c r="AR210" s="7"/>
    </row>
    <row r="211" spans="27:44" ht="12.75">
      <c r="AA211" s="7"/>
      <c r="AK211" s="7"/>
      <c r="AL211" s="7"/>
      <c r="AM211" s="7"/>
      <c r="AN211" s="7"/>
      <c r="AO211" s="7"/>
      <c r="AP211" s="7"/>
      <c r="AQ211" s="7"/>
      <c r="AR211" s="7"/>
    </row>
    <row r="212" spans="27:44" ht="12.75">
      <c r="AA212" s="7"/>
      <c r="AK212" s="7"/>
      <c r="AL212" s="7"/>
      <c r="AM212" s="7"/>
      <c r="AN212" s="7"/>
      <c r="AO212" s="7"/>
      <c r="AP212" s="7"/>
      <c r="AQ212" s="7"/>
      <c r="AR212" s="7"/>
    </row>
    <row r="213" spans="27:44" ht="12.75">
      <c r="AA213" s="7"/>
      <c r="AK213" s="7"/>
      <c r="AL213" s="7"/>
      <c r="AM213" s="7"/>
      <c r="AN213" s="7"/>
      <c r="AO213" s="7"/>
      <c r="AP213" s="7"/>
      <c r="AQ213" s="7"/>
      <c r="AR213" s="7"/>
    </row>
    <row r="214" spans="27:44" ht="12.75">
      <c r="AA214" s="7"/>
      <c r="AK214" s="7"/>
      <c r="AL214" s="7"/>
      <c r="AM214" s="7"/>
      <c r="AN214" s="7"/>
      <c r="AO214" s="7"/>
      <c r="AP214" s="7"/>
      <c r="AQ214" s="7"/>
      <c r="AR214" s="7"/>
    </row>
    <row r="215" spans="27:44" ht="12.75">
      <c r="AA215" s="7"/>
      <c r="AK215" s="7"/>
      <c r="AL215" s="7"/>
      <c r="AM215" s="7"/>
      <c r="AN215" s="7"/>
      <c r="AO215" s="7"/>
      <c r="AP215" s="7"/>
      <c r="AQ215" s="7"/>
      <c r="AR215" s="7"/>
    </row>
    <row r="216" spans="27:44" ht="12.75">
      <c r="AA216" s="7"/>
      <c r="AK216" s="7"/>
      <c r="AL216" s="7"/>
      <c r="AM216" s="7"/>
      <c r="AN216" s="7"/>
      <c r="AO216" s="7"/>
      <c r="AP216" s="7"/>
      <c r="AQ216" s="7"/>
      <c r="AR216" s="7"/>
    </row>
    <row r="217" spans="27:44" ht="12.75">
      <c r="AA217" s="7"/>
      <c r="AK217" s="7"/>
      <c r="AL217" s="7"/>
      <c r="AM217" s="7"/>
      <c r="AN217" s="7"/>
      <c r="AO217" s="7"/>
      <c r="AP217" s="7"/>
      <c r="AQ217" s="7"/>
      <c r="AR217" s="7"/>
    </row>
    <row r="218" spans="27:44" ht="12.75">
      <c r="AA218" s="7"/>
      <c r="AK218" s="7"/>
      <c r="AL218" s="7"/>
      <c r="AM218" s="7"/>
      <c r="AN218" s="7"/>
      <c r="AO218" s="7"/>
      <c r="AP218" s="7"/>
      <c r="AQ218" s="7"/>
      <c r="AR218" s="7"/>
    </row>
  </sheetData>
  <printOptions/>
  <pageMargins left="0.75" right="0.75" top="1" bottom="1" header="0.512" footer="0.51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B100"/>
  <sheetViews>
    <sheetView workbookViewId="0" topLeftCell="A1">
      <pane xSplit="1" ySplit="1" topLeftCell="CG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G3" sqref="CG3"/>
    </sheetView>
  </sheetViews>
  <sheetFormatPr defaultColWidth="9.140625" defaultRowHeight="12.75"/>
  <cols>
    <col min="1" max="1" width="25.421875" style="19" bestFit="1" customWidth="1"/>
    <col min="2" max="2" width="6.28125" style="19" bestFit="1" customWidth="1"/>
    <col min="3" max="3" width="4.00390625" style="19" bestFit="1" customWidth="1"/>
    <col min="4" max="5" width="12.00390625" style="7" customWidth="1"/>
    <col min="6" max="6" width="13.57421875" style="19" bestFit="1" customWidth="1"/>
    <col min="7" max="7" width="14.8515625" style="19" bestFit="1" customWidth="1"/>
    <col min="8" max="46" width="13.57421875" style="19" bestFit="1" customWidth="1"/>
    <col min="47" max="87" width="17.421875" style="19" bestFit="1" customWidth="1"/>
    <col min="88" max="128" width="19.00390625" style="7" bestFit="1" customWidth="1"/>
    <col min="129" max="169" width="18.28125" style="7" bestFit="1" customWidth="1"/>
    <col min="170" max="210" width="10.28125" style="7" bestFit="1" customWidth="1"/>
    <col min="211" max="16384" width="10.28125" style="19" customWidth="1"/>
  </cols>
  <sheetData>
    <row r="1" spans="1:210" s="5" customFormat="1" ht="12.75">
      <c r="A1" s="5" t="s">
        <v>703</v>
      </c>
      <c r="B1" s="5" t="s">
        <v>704</v>
      </c>
      <c r="C1" s="5" t="s">
        <v>705</v>
      </c>
      <c r="D1" s="7"/>
      <c r="E1" s="5" t="s">
        <v>746</v>
      </c>
      <c r="F1" s="5" t="s">
        <v>747</v>
      </c>
      <c r="G1" s="5" t="s">
        <v>748</v>
      </c>
      <c r="H1" s="5" t="s">
        <v>308</v>
      </c>
      <c r="I1" s="5" t="s">
        <v>309</v>
      </c>
      <c r="J1" s="5" t="s">
        <v>310</v>
      </c>
      <c r="K1" s="5" t="s">
        <v>311</v>
      </c>
      <c r="L1" s="5" t="s">
        <v>312</v>
      </c>
      <c r="M1" s="5" t="s">
        <v>313</v>
      </c>
      <c r="N1" s="5" t="s">
        <v>314</v>
      </c>
      <c r="O1" s="5" t="s">
        <v>315</v>
      </c>
      <c r="P1" s="5" t="s">
        <v>316</v>
      </c>
      <c r="Q1" s="5" t="s">
        <v>317</v>
      </c>
      <c r="R1" s="5" t="s">
        <v>318</v>
      </c>
      <c r="S1" s="5" t="s">
        <v>319</v>
      </c>
      <c r="T1" s="5" t="s">
        <v>320</v>
      </c>
      <c r="U1" s="5" t="s">
        <v>321</v>
      </c>
      <c r="V1" s="5" t="s">
        <v>322</v>
      </c>
      <c r="W1" s="5" t="s">
        <v>323</v>
      </c>
      <c r="X1" s="5" t="s">
        <v>324</v>
      </c>
      <c r="Y1" s="5" t="s">
        <v>325</v>
      </c>
      <c r="Z1" s="5" t="s">
        <v>326</v>
      </c>
      <c r="AA1" s="5" t="s">
        <v>327</v>
      </c>
      <c r="AB1" s="5" t="s">
        <v>328</v>
      </c>
      <c r="AC1" s="5" t="s">
        <v>329</v>
      </c>
      <c r="AD1" s="5" t="s">
        <v>330</v>
      </c>
      <c r="AE1" s="5" t="s">
        <v>331</v>
      </c>
      <c r="AF1" s="5" t="s">
        <v>332</v>
      </c>
      <c r="AG1" s="5" t="s">
        <v>333</v>
      </c>
      <c r="AH1" s="5" t="s">
        <v>334</v>
      </c>
      <c r="AI1" s="5" t="s">
        <v>335</v>
      </c>
      <c r="AJ1" s="5" t="s">
        <v>336</v>
      </c>
      <c r="AK1" s="5" t="s">
        <v>337</v>
      </c>
      <c r="AL1" s="5" t="s">
        <v>338</v>
      </c>
      <c r="AM1" s="5" t="s">
        <v>339</v>
      </c>
      <c r="AN1" s="5" t="s">
        <v>340</v>
      </c>
      <c r="AO1" s="5" t="s">
        <v>341</v>
      </c>
      <c r="AP1" s="5" t="s">
        <v>342</v>
      </c>
      <c r="AQ1" s="5" t="s">
        <v>343</v>
      </c>
      <c r="AR1" s="5" t="s">
        <v>344</v>
      </c>
      <c r="AS1" s="5" t="s">
        <v>345</v>
      </c>
      <c r="AT1" s="5" t="s">
        <v>346</v>
      </c>
      <c r="AU1" s="5" t="s">
        <v>749</v>
      </c>
      <c r="AV1" s="5" t="s">
        <v>750</v>
      </c>
      <c r="AW1" s="5" t="s">
        <v>347</v>
      </c>
      <c r="AX1" s="5" t="s">
        <v>348</v>
      </c>
      <c r="AY1" s="5" t="s">
        <v>349</v>
      </c>
      <c r="AZ1" s="5" t="s">
        <v>350</v>
      </c>
      <c r="BA1" s="5" t="s">
        <v>351</v>
      </c>
      <c r="BB1" s="5" t="s">
        <v>352</v>
      </c>
      <c r="BC1" s="5" t="s">
        <v>353</v>
      </c>
      <c r="BD1" s="5" t="s">
        <v>354</v>
      </c>
      <c r="BE1" s="5" t="s">
        <v>355</v>
      </c>
      <c r="BF1" s="5" t="s">
        <v>356</v>
      </c>
      <c r="BG1" s="5" t="s">
        <v>357</v>
      </c>
      <c r="BH1" s="5" t="s">
        <v>358</v>
      </c>
      <c r="BI1" s="5" t="s">
        <v>359</v>
      </c>
      <c r="BJ1" s="5" t="s">
        <v>360</v>
      </c>
      <c r="BK1" s="5" t="s">
        <v>361</v>
      </c>
      <c r="BL1" s="5" t="s">
        <v>362</v>
      </c>
      <c r="BM1" s="5" t="s">
        <v>363</v>
      </c>
      <c r="BN1" s="5" t="s">
        <v>364</v>
      </c>
      <c r="BO1" s="5" t="s">
        <v>365</v>
      </c>
      <c r="BP1" s="5" t="s">
        <v>366</v>
      </c>
      <c r="BQ1" s="5" t="s">
        <v>367</v>
      </c>
      <c r="BR1" s="5" t="s">
        <v>368</v>
      </c>
      <c r="BS1" s="5" t="s">
        <v>369</v>
      </c>
      <c r="BT1" s="5" t="s">
        <v>370</v>
      </c>
      <c r="BU1" s="5" t="s">
        <v>371</v>
      </c>
      <c r="BV1" s="5" t="s">
        <v>372</v>
      </c>
      <c r="BW1" s="5" t="s">
        <v>373</v>
      </c>
      <c r="BX1" s="5" t="s">
        <v>374</v>
      </c>
      <c r="BY1" s="5" t="s">
        <v>375</v>
      </c>
      <c r="BZ1" s="5" t="s">
        <v>376</v>
      </c>
      <c r="CA1" s="5" t="s">
        <v>377</v>
      </c>
      <c r="CB1" s="5" t="s">
        <v>378</v>
      </c>
      <c r="CC1" s="5" t="s">
        <v>379</v>
      </c>
      <c r="CD1" s="5" t="s">
        <v>380</v>
      </c>
      <c r="CE1" s="5" t="s">
        <v>381</v>
      </c>
      <c r="CF1" s="5" t="s">
        <v>382</v>
      </c>
      <c r="CG1" s="5" t="s">
        <v>383</v>
      </c>
      <c r="CH1" s="5" t="s">
        <v>384</v>
      </c>
      <c r="CI1" s="5" t="s">
        <v>385</v>
      </c>
      <c r="CJ1" s="2" t="s">
        <v>751</v>
      </c>
      <c r="CK1" s="2" t="s">
        <v>223</v>
      </c>
      <c r="CL1" s="2" t="s">
        <v>224</v>
      </c>
      <c r="CM1" s="2" t="s">
        <v>225</v>
      </c>
      <c r="CN1" s="2" t="s">
        <v>226</v>
      </c>
      <c r="CO1" s="2" t="s">
        <v>227</v>
      </c>
      <c r="CP1" s="2" t="s">
        <v>228</v>
      </c>
      <c r="CQ1" s="2" t="s">
        <v>229</v>
      </c>
      <c r="CR1" s="2" t="s">
        <v>230</v>
      </c>
      <c r="CS1" s="2" t="s">
        <v>231</v>
      </c>
      <c r="CT1" s="2" t="s">
        <v>232</v>
      </c>
      <c r="CU1" s="2" t="s">
        <v>233</v>
      </c>
      <c r="CV1" s="2" t="s">
        <v>234</v>
      </c>
      <c r="CW1" s="2" t="s">
        <v>235</v>
      </c>
      <c r="CX1" s="2" t="s">
        <v>236</v>
      </c>
      <c r="CY1" s="2" t="s">
        <v>237</v>
      </c>
      <c r="CZ1" s="2" t="s">
        <v>238</v>
      </c>
      <c r="DA1" s="2" t="s">
        <v>239</v>
      </c>
      <c r="DB1" s="2" t="s">
        <v>240</v>
      </c>
      <c r="DC1" s="2" t="s">
        <v>241</v>
      </c>
      <c r="DD1" s="2" t="s">
        <v>242</v>
      </c>
      <c r="DE1" s="2" t="s">
        <v>243</v>
      </c>
      <c r="DF1" s="2" t="s">
        <v>244</v>
      </c>
      <c r="DG1" s="2" t="s">
        <v>245</v>
      </c>
      <c r="DH1" s="2" t="s">
        <v>246</v>
      </c>
      <c r="DI1" s="2" t="s">
        <v>247</v>
      </c>
      <c r="DJ1" s="2" t="s">
        <v>248</v>
      </c>
      <c r="DK1" s="2" t="s">
        <v>249</v>
      </c>
      <c r="DL1" s="2" t="s">
        <v>250</v>
      </c>
      <c r="DM1" s="2" t="s">
        <v>251</v>
      </c>
      <c r="DN1" s="2" t="s">
        <v>252</v>
      </c>
      <c r="DO1" s="2" t="s">
        <v>253</v>
      </c>
      <c r="DP1" s="2" t="s">
        <v>254</v>
      </c>
      <c r="DQ1" s="2" t="s">
        <v>255</v>
      </c>
      <c r="DR1" s="2" t="s">
        <v>256</v>
      </c>
      <c r="DS1" s="2" t="s">
        <v>257</v>
      </c>
      <c r="DT1" s="2" t="s">
        <v>258</v>
      </c>
      <c r="DU1" s="2" t="s">
        <v>259</v>
      </c>
      <c r="DV1" s="2" t="s">
        <v>260</v>
      </c>
      <c r="DW1" s="2" t="s">
        <v>261</v>
      </c>
      <c r="DX1" s="2" t="s">
        <v>262</v>
      </c>
      <c r="DY1" s="2" t="s">
        <v>752</v>
      </c>
      <c r="DZ1" s="2" t="s">
        <v>263</v>
      </c>
      <c r="EA1" s="2" t="s">
        <v>264</v>
      </c>
      <c r="EB1" s="2" t="s">
        <v>265</v>
      </c>
      <c r="EC1" s="2" t="s">
        <v>266</v>
      </c>
      <c r="ED1" s="2" t="s">
        <v>267</v>
      </c>
      <c r="EE1" s="2" t="s">
        <v>268</v>
      </c>
      <c r="EF1" s="2" t="s">
        <v>269</v>
      </c>
      <c r="EG1" s="2" t="s">
        <v>270</v>
      </c>
      <c r="EH1" s="2" t="s">
        <v>271</v>
      </c>
      <c r="EI1" s="2" t="s">
        <v>272</v>
      </c>
      <c r="EJ1" s="2" t="s">
        <v>273</v>
      </c>
      <c r="EK1" s="2" t="s">
        <v>274</v>
      </c>
      <c r="EL1" s="2" t="s">
        <v>275</v>
      </c>
      <c r="EM1" s="2" t="s">
        <v>276</v>
      </c>
      <c r="EN1" s="2" t="s">
        <v>277</v>
      </c>
      <c r="EO1" s="2" t="s">
        <v>278</v>
      </c>
      <c r="EP1" s="2" t="s">
        <v>279</v>
      </c>
      <c r="EQ1" s="2" t="s">
        <v>280</v>
      </c>
      <c r="ER1" s="2" t="s">
        <v>281</v>
      </c>
      <c r="ES1" s="2" t="s">
        <v>282</v>
      </c>
      <c r="ET1" s="2" t="s">
        <v>283</v>
      </c>
      <c r="EU1" s="2" t="s">
        <v>284</v>
      </c>
      <c r="EV1" s="2" t="s">
        <v>285</v>
      </c>
      <c r="EW1" s="2" t="s">
        <v>286</v>
      </c>
      <c r="EX1" s="2" t="s">
        <v>287</v>
      </c>
      <c r="EY1" s="2" t="s">
        <v>288</v>
      </c>
      <c r="EZ1" s="2" t="s">
        <v>289</v>
      </c>
      <c r="FA1" s="2" t="s">
        <v>290</v>
      </c>
      <c r="FB1" s="2" t="s">
        <v>291</v>
      </c>
      <c r="FC1" s="2" t="s">
        <v>292</v>
      </c>
      <c r="FD1" s="2" t="s">
        <v>293</v>
      </c>
      <c r="FE1" s="2" t="s">
        <v>294</v>
      </c>
      <c r="FF1" s="2" t="s">
        <v>295</v>
      </c>
      <c r="FG1" s="2" t="s">
        <v>296</v>
      </c>
      <c r="FH1" s="2" t="s">
        <v>297</v>
      </c>
      <c r="FI1" s="2" t="s">
        <v>298</v>
      </c>
      <c r="FJ1" s="2" t="s">
        <v>299</v>
      </c>
      <c r="FK1" s="2" t="s">
        <v>300</v>
      </c>
      <c r="FL1" s="2" t="s">
        <v>301</v>
      </c>
      <c r="FM1" s="2" t="s">
        <v>302</v>
      </c>
      <c r="FN1" s="7" t="s">
        <v>753</v>
      </c>
      <c r="FO1" s="7" t="s">
        <v>754</v>
      </c>
      <c r="FP1" s="7" t="s">
        <v>400</v>
      </c>
      <c r="FQ1" s="7" t="s">
        <v>401</v>
      </c>
      <c r="FR1" s="7" t="s">
        <v>402</v>
      </c>
      <c r="FS1" s="7" t="s">
        <v>403</v>
      </c>
      <c r="FT1" s="7" t="s">
        <v>404</v>
      </c>
      <c r="FU1" s="7" t="s">
        <v>405</v>
      </c>
      <c r="FV1" s="7" t="s">
        <v>406</v>
      </c>
      <c r="FW1" s="7" t="s">
        <v>407</v>
      </c>
      <c r="FX1" s="7" t="s">
        <v>408</v>
      </c>
      <c r="FY1" s="7" t="s">
        <v>409</v>
      </c>
      <c r="FZ1" s="7" t="s">
        <v>410</v>
      </c>
      <c r="GA1" s="7" t="s">
        <v>411</v>
      </c>
      <c r="GB1" s="7" t="s">
        <v>412</v>
      </c>
      <c r="GC1" s="7" t="s">
        <v>413</v>
      </c>
      <c r="GD1" s="7" t="s">
        <v>414</v>
      </c>
      <c r="GE1" s="7" t="s">
        <v>415</v>
      </c>
      <c r="GF1" s="7" t="s">
        <v>416</v>
      </c>
      <c r="GG1" s="7" t="s">
        <v>417</v>
      </c>
      <c r="GH1" s="7" t="s">
        <v>418</v>
      </c>
      <c r="GI1" s="7" t="s">
        <v>419</v>
      </c>
      <c r="GJ1" s="7" t="s">
        <v>420</v>
      </c>
      <c r="GK1" s="7" t="s">
        <v>421</v>
      </c>
      <c r="GL1" s="7" t="s">
        <v>422</v>
      </c>
      <c r="GM1" s="7" t="s">
        <v>423</v>
      </c>
      <c r="GN1" s="7" t="s">
        <v>424</v>
      </c>
      <c r="GO1" s="7" t="s">
        <v>425</v>
      </c>
      <c r="GP1" s="7" t="s">
        <v>426</v>
      </c>
      <c r="GQ1" s="7" t="s">
        <v>427</v>
      </c>
      <c r="GR1" s="7" t="s">
        <v>428</v>
      </c>
      <c r="GS1" s="7" t="s">
        <v>429</v>
      </c>
      <c r="GT1" s="7" t="s">
        <v>430</v>
      </c>
      <c r="GU1" s="7" t="s">
        <v>431</v>
      </c>
      <c r="GV1" s="7" t="s">
        <v>432</v>
      </c>
      <c r="GW1" s="7" t="s">
        <v>433</v>
      </c>
      <c r="GX1" s="7" t="s">
        <v>434</v>
      </c>
      <c r="GY1" s="7" t="s">
        <v>435</v>
      </c>
      <c r="GZ1" s="7" t="s">
        <v>436</v>
      </c>
      <c r="HA1" s="7" t="s">
        <v>437</v>
      </c>
      <c r="HB1" s="7" t="s">
        <v>438</v>
      </c>
    </row>
    <row r="2" spans="1:210" ht="12.75">
      <c r="A2" s="15" t="s">
        <v>1</v>
      </c>
      <c r="B2" s="15" t="s">
        <v>125</v>
      </c>
      <c r="C2" s="15">
        <v>1</v>
      </c>
      <c r="E2" s="7">
        <f>LN(AT2)/LN(F2)</f>
        <v>0.7853532724548273</v>
      </c>
      <c r="F2" s="19">
        <v>23.184903</v>
      </c>
      <c r="G2" s="19">
        <v>24.728886</v>
      </c>
      <c r="H2" s="19">
        <v>17.069614</v>
      </c>
      <c r="I2" s="19">
        <v>15.528272</v>
      </c>
      <c r="J2" s="19">
        <v>10.000518</v>
      </c>
      <c r="K2" s="19">
        <v>9.1773494</v>
      </c>
      <c r="L2" s="19">
        <v>7.7202867</v>
      </c>
      <c r="M2" s="19">
        <v>10.582191</v>
      </c>
      <c r="N2" s="19">
        <v>11.950027</v>
      </c>
      <c r="O2" s="19">
        <v>14.081255</v>
      </c>
      <c r="P2" s="19">
        <v>16.429068</v>
      </c>
      <c r="Q2" s="19">
        <v>17.021855</v>
      </c>
      <c r="R2" s="19">
        <v>15.880455</v>
      </c>
      <c r="S2" s="19">
        <v>20.430701</v>
      </c>
      <c r="T2" s="19">
        <v>27.410332</v>
      </c>
      <c r="U2" s="19">
        <v>28.322427</v>
      </c>
      <c r="V2" s="19">
        <v>25.579584</v>
      </c>
      <c r="W2" s="19">
        <v>29.320525</v>
      </c>
      <c r="X2" s="19">
        <v>33.540422</v>
      </c>
      <c r="Y2" s="19">
        <v>27.014532</v>
      </c>
      <c r="Z2" s="19">
        <v>25.790938</v>
      </c>
      <c r="AA2" s="19">
        <v>25.849322</v>
      </c>
      <c r="AB2" s="19">
        <v>24.077977</v>
      </c>
      <c r="AC2" s="19">
        <v>24.382968</v>
      </c>
      <c r="AD2" s="19">
        <v>23.169367</v>
      </c>
      <c r="AE2" s="19">
        <v>22.000842</v>
      </c>
      <c r="AF2" s="19">
        <v>17.746768</v>
      </c>
      <c r="AG2" s="19">
        <v>14.128749</v>
      </c>
      <c r="AH2" s="19">
        <v>15.64991</v>
      </c>
      <c r="AI2" s="19">
        <v>16.59946</v>
      </c>
      <c r="AJ2" s="19">
        <v>16.069138</v>
      </c>
      <c r="AK2" s="19">
        <v>13.547959</v>
      </c>
      <c r="AL2" s="19">
        <v>12.552125</v>
      </c>
      <c r="AM2" s="19">
        <v>11.647474</v>
      </c>
      <c r="AN2" s="19">
        <v>12.018804</v>
      </c>
      <c r="AO2" s="19">
        <v>12.007204</v>
      </c>
      <c r="AP2" s="19">
        <v>11.883086</v>
      </c>
      <c r="AQ2" s="19">
        <v>11.32973</v>
      </c>
      <c r="AR2" s="19">
        <v>13.283877</v>
      </c>
      <c r="AS2" s="19">
        <v>12.546185</v>
      </c>
      <c r="AT2" s="19">
        <v>11.807785</v>
      </c>
      <c r="AU2" s="19">
        <v>2664.0419</v>
      </c>
      <c r="AV2" s="19">
        <v>2453.3466</v>
      </c>
      <c r="AW2" s="19">
        <v>2044.0041</v>
      </c>
      <c r="AX2" s="19">
        <v>2488.569</v>
      </c>
      <c r="AY2" s="19">
        <v>2979.8965</v>
      </c>
      <c r="AZ2" s="19">
        <v>3308.2382</v>
      </c>
      <c r="BA2" s="19">
        <v>2897.934</v>
      </c>
      <c r="BB2" s="19">
        <v>3051.1783</v>
      </c>
      <c r="BC2" s="19">
        <v>3194.5435</v>
      </c>
      <c r="BD2" s="19">
        <v>3265.3376</v>
      </c>
      <c r="BE2" s="19">
        <v>3433.2256</v>
      </c>
      <c r="BF2" s="19">
        <v>3145.9133</v>
      </c>
      <c r="BG2" s="19">
        <v>3830.8336</v>
      </c>
      <c r="BH2" s="19">
        <v>3599.5153</v>
      </c>
      <c r="BI2" s="19">
        <v>3606.8616</v>
      </c>
      <c r="BJ2" s="19">
        <v>3664.8048</v>
      </c>
      <c r="BK2" s="19">
        <v>4058.1844</v>
      </c>
      <c r="BL2" s="19">
        <v>4044.7667</v>
      </c>
      <c r="BM2" s="19">
        <v>4139.8588</v>
      </c>
      <c r="BN2" s="19">
        <v>4605.9374</v>
      </c>
      <c r="BO2" s="19">
        <v>4765.3024</v>
      </c>
      <c r="BP2" s="19">
        <v>4775.1712</v>
      </c>
      <c r="BQ2" s="19">
        <v>4979.8887</v>
      </c>
      <c r="BR2" s="19">
        <v>5049.2668</v>
      </c>
      <c r="BS2" s="19">
        <v>5240.9681</v>
      </c>
      <c r="BT2" s="19">
        <v>5497.6946</v>
      </c>
      <c r="BU2" s="19">
        <v>5625.291</v>
      </c>
      <c r="BV2" s="19">
        <v>5623.3568</v>
      </c>
      <c r="BW2" s="19">
        <v>5189.9177</v>
      </c>
      <c r="BX2" s="19">
        <v>5215.3437</v>
      </c>
      <c r="BY2" s="19">
        <v>4965.1345</v>
      </c>
      <c r="BZ2" s="19">
        <v>4937.4381</v>
      </c>
      <c r="CA2" s="19">
        <v>4902.6402</v>
      </c>
      <c r="CB2" s="19">
        <v>4733.7585</v>
      </c>
      <c r="CC2" s="19">
        <v>4577.7521</v>
      </c>
      <c r="CD2" s="19">
        <v>4617.1839</v>
      </c>
      <c r="CE2" s="19">
        <v>4726.727</v>
      </c>
      <c r="CF2" s="19">
        <v>4704.8924</v>
      </c>
      <c r="CG2" s="19">
        <v>4773.829</v>
      </c>
      <c r="CH2" s="19">
        <v>4878.0265</v>
      </c>
      <c r="CI2" s="19">
        <v>4895.5622</v>
      </c>
      <c r="CJ2" s="2">
        <v>52.3888888888889</v>
      </c>
      <c r="CK2" s="2">
        <v>52.2474389751663</v>
      </c>
      <c r="CL2" s="2">
        <v>51.9260592554032</v>
      </c>
      <c r="CM2" s="2">
        <v>51.4543546245006</v>
      </c>
      <c r="CN2" s="2">
        <v>50.8608543845078</v>
      </c>
      <c r="CO2" s="2">
        <v>50.1719323995639</v>
      </c>
      <c r="CP2" s="2">
        <v>49.7188629041744</v>
      </c>
      <c r="CQ2" s="2">
        <v>49.2110927189939</v>
      </c>
      <c r="CR2" s="2">
        <v>48.6650010962779</v>
      </c>
      <c r="CS2" s="2">
        <v>48.094258069304</v>
      </c>
      <c r="CT2" s="2">
        <v>47.5099781754692</v>
      </c>
      <c r="CU2" s="2">
        <v>47.6592901408172</v>
      </c>
      <c r="CV2" s="2">
        <v>47.7982138180613</v>
      </c>
      <c r="CW2" s="2">
        <v>47.9327016302208</v>
      </c>
      <c r="CX2" s="2">
        <v>48.0679945424735</v>
      </c>
      <c r="CY2" s="2">
        <v>48.2068672743164</v>
      </c>
      <c r="CZ2" s="2">
        <v>48.4771390400073</v>
      </c>
      <c r="DA2" s="2">
        <v>48.7506249875209</v>
      </c>
      <c r="DB2" s="2">
        <v>49.0256510226516</v>
      </c>
      <c r="DC2" s="2">
        <v>49.2997378970004</v>
      </c>
      <c r="DD2" s="2">
        <v>49.5695277294063</v>
      </c>
      <c r="DE2" s="2">
        <v>50.0772355473315</v>
      </c>
      <c r="DF2" s="2">
        <v>50.5700838610596</v>
      </c>
      <c r="DG2" s="2">
        <v>51.0475861613711</v>
      </c>
      <c r="DH2" s="2">
        <v>51.5091983729485</v>
      </c>
      <c r="DI2" s="2">
        <v>52.0353622194799</v>
      </c>
      <c r="DJ2" s="2">
        <v>52.4153676441838</v>
      </c>
      <c r="DK2" s="2">
        <v>52.8004556112311</v>
      </c>
      <c r="DL2" s="2">
        <v>53.2699638332773</v>
      </c>
      <c r="DM2" s="2">
        <v>53.8096965558243</v>
      </c>
      <c r="DN2" s="2">
        <v>54.3458860203021</v>
      </c>
      <c r="DO2" s="2">
        <v>54.896206999961</v>
      </c>
      <c r="DP2" s="2">
        <v>55.4698755776331</v>
      </c>
      <c r="DQ2" s="2">
        <v>56.0920314828586</v>
      </c>
      <c r="DR2" s="2">
        <v>56.7949827756765</v>
      </c>
      <c r="DS2" s="2">
        <v>57.6122576621525</v>
      </c>
      <c r="DT2" s="2">
        <v>57.9713825876917</v>
      </c>
      <c r="DU2" s="2">
        <v>58.405304754691</v>
      </c>
      <c r="DV2" s="2">
        <v>58.89240090487</v>
      </c>
      <c r="DW2" s="2">
        <v>59.4358102170284</v>
      </c>
      <c r="DX2" s="2">
        <v>60.0131643903242</v>
      </c>
      <c r="DY2" s="2">
        <v>5658000</v>
      </c>
      <c r="DZ2" s="2">
        <v>5721334.906</v>
      </c>
      <c r="EA2" s="2">
        <v>5785393.818</v>
      </c>
      <c r="EB2" s="2">
        <v>5850185.176</v>
      </c>
      <c r="EC2" s="2">
        <v>5915717.523</v>
      </c>
      <c r="ED2" s="2">
        <v>5981999.5</v>
      </c>
      <c r="EE2" s="2">
        <v>6086702.522</v>
      </c>
      <c r="EF2" s="2">
        <v>6193860.684</v>
      </c>
      <c r="EG2" s="2">
        <v>6303538.66</v>
      </c>
      <c r="EH2" s="2">
        <v>6415802.883</v>
      </c>
      <c r="EI2" s="2">
        <v>6530721.6</v>
      </c>
      <c r="EJ2" s="2">
        <v>6753049.755</v>
      </c>
      <c r="EK2" s="2">
        <v>6983046.589</v>
      </c>
      <c r="EL2" s="2">
        <v>7220980.015</v>
      </c>
      <c r="EM2" s="2">
        <v>7467127.419</v>
      </c>
      <c r="EN2" s="2">
        <v>7721776</v>
      </c>
      <c r="EO2" s="2">
        <v>8006363.091</v>
      </c>
      <c r="EP2" s="2">
        <v>8301500.176</v>
      </c>
      <c r="EQ2" s="2">
        <v>8607580.627</v>
      </c>
      <c r="ER2" s="2">
        <v>8925012.56</v>
      </c>
      <c r="ES2" s="2">
        <v>9254219.4</v>
      </c>
      <c r="ET2" s="2">
        <v>9645191.053</v>
      </c>
      <c r="EU2" s="2">
        <v>10052983.738</v>
      </c>
      <c r="EV2" s="2">
        <v>10478333.821</v>
      </c>
      <c r="EW2" s="2">
        <v>10922010.423</v>
      </c>
      <c r="EX2" s="2">
        <v>11384816.9</v>
      </c>
      <c r="EY2" s="2">
        <v>11796602.642</v>
      </c>
      <c r="EZ2" s="2">
        <v>12223305.474</v>
      </c>
      <c r="FA2" s="2">
        <v>12665466.601</v>
      </c>
      <c r="FB2" s="2">
        <v>13123646.893</v>
      </c>
      <c r="FC2" s="2">
        <v>13598427.6</v>
      </c>
      <c r="FD2" s="2">
        <v>14077034.361</v>
      </c>
      <c r="FE2" s="2">
        <v>14572491.013</v>
      </c>
      <c r="FF2" s="2">
        <v>15085390.947</v>
      </c>
      <c r="FG2" s="2">
        <v>15616348.464</v>
      </c>
      <c r="FH2" s="2">
        <v>16165999.5</v>
      </c>
      <c r="FI2" s="2">
        <v>16560105.15</v>
      </c>
      <c r="FJ2" s="2">
        <v>16963820.766</v>
      </c>
      <c r="FK2" s="2">
        <v>17377380.735</v>
      </c>
      <c r="FL2" s="2">
        <v>17801025.16</v>
      </c>
      <c r="FM2" s="2">
        <v>18235000</v>
      </c>
      <c r="FN2" s="20">
        <v>10800</v>
      </c>
      <c r="FO2" s="20">
        <v>10950.46</v>
      </c>
      <c r="FP2" s="20">
        <v>11141.6</v>
      </c>
      <c r="FQ2" s="20">
        <v>11369.66</v>
      </c>
      <c r="FR2" s="20">
        <v>11631.18</v>
      </c>
      <c r="FS2" s="20">
        <v>11923</v>
      </c>
      <c r="FT2" s="20">
        <v>12242.24</v>
      </c>
      <c r="FU2" s="20">
        <v>12586.31</v>
      </c>
      <c r="FV2" s="20">
        <v>12952.92</v>
      </c>
      <c r="FW2" s="20">
        <v>13340.06</v>
      </c>
      <c r="FX2" s="20">
        <v>13746</v>
      </c>
      <c r="FY2" s="20">
        <v>14169.43</v>
      </c>
      <c r="FZ2" s="20">
        <v>14609.43</v>
      </c>
      <c r="GA2" s="20">
        <v>15064.83</v>
      </c>
      <c r="GB2" s="20">
        <v>15534.51</v>
      </c>
      <c r="GC2" s="20">
        <v>16018</v>
      </c>
      <c r="GD2" s="20">
        <v>16515.75</v>
      </c>
      <c r="GE2" s="20">
        <v>17028.5</v>
      </c>
      <c r="GF2" s="20">
        <v>17557.3</v>
      </c>
      <c r="GG2" s="20">
        <v>18103.57</v>
      </c>
      <c r="GH2" s="20">
        <v>18669.17</v>
      </c>
      <c r="GI2" s="20">
        <v>19260.63</v>
      </c>
      <c r="GJ2" s="20">
        <v>19879.31</v>
      </c>
      <c r="GK2" s="20">
        <v>20526.6</v>
      </c>
      <c r="GL2" s="20">
        <v>21204</v>
      </c>
      <c r="GM2" s="20">
        <v>21879</v>
      </c>
      <c r="GN2" s="20">
        <v>22506</v>
      </c>
      <c r="GO2" s="20">
        <v>23150</v>
      </c>
      <c r="GP2" s="20">
        <v>23776</v>
      </c>
      <c r="GQ2" s="20">
        <v>24389</v>
      </c>
      <c r="GR2" s="20">
        <v>25010</v>
      </c>
      <c r="GS2" s="20">
        <v>25628</v>
      </c>
      <c r="GT2" s="20">
        <v>26254</v>
      </c>
      <c r="GU2" s="20">
        <v>26852.84</v>
      </c>
      <c r="GV2" s="20">
        <v>27454.32</v>
      </c>
      <c r="GW2" s="20">
        <v>28058</v>
      </c>
      <c r="GX2" s="20">
        <v>28675.28</v>
      </c>
      <c r="GY2" s="20">
        <v>29045</v>
      </c>
      <c r="GZ2" s="20">
        <v>29507</v>
      </c>
      <c r="HA2" s="20">
        <v>29950</v>
      </c>
      <c r="HB2" s="20">
        <v>30399.25</v>
      </c>
    </row>
    <row r="3" spans="1:210" ht="12.75">
      <c r="A3" s="15" t="s">
        <v>536</v>
      </c>
      <c r="B3" s="15" t="s">
        <v>101</v>
      </c>
      <c r="C3" s="15">
        <v>2</v>
      </c>
      <c r="D3" s="16"/>
      <c r="F3" s="19">
        <v>6.9632283</v>
      </c>
      <c r="G3" s="19">
        <v>6.13466</v>
      </c>
      <c r="H3" s="19">
        <v>5.3572292</v>
      </c>
      <c r="I3" s="19">
        <v>4.558224</v>
      </c>
      <c r="J3" s="19">
        <v>5.521223</v>
      </c>
      <c r="K3" s="19">
        <v>6.2677892</v>
      </c>
      <c r="L3" s="19">
        <v>6.7923447</v>
      </c>
      <c r="M3" s="19">
        <v>9.6523489</v>
      </c>
      <c r="N3" s="19">
        <v>10.093171</v>
      </c>
      <c r="O3" s="19">
        <v>9.4255995</v>
      </c>
      <c r="P3" s="19">
        <v>9.271897</v>
      </c>
      <c r="Q3" s="19">
        <v>10.013246</v>
      </c>
      <c r="R3" s="19">
        <v>9.9709518</v>
      </c>
      <c r="S3" s="19">
        <v>9.4682418</v>
      </c>
      <c r="T3" s="19">
        <v>8.1183602</v>
      </c>
      <c r="U3" s="19">
        <v>6.1171817</v>
      </c>
      <c r="V3" s="19">
        <v>7.0311443</v>
      </c>
      <c r="W3" s="19">
        <v>7.4967249</v>
      </c>
      <c r="X3" s="19">
        <v>8.2156404</v>
      </c>
      <c r="Y3" s="19">
        <v>8.3112088</v>
      </c>
      <c r="Z3" s="19">
        <v>8.2328247</v>
      </c>
      <c r="AA3" s="19">
        <v>9.0844507</v>
      </c>
      <c r="AB3" s="19">
        <v>10.47553</v>
      </c>
      <c r="AC3" s="19">
        <v>8.4088728</v>
      </c>
      <c r="AD3" s="19">
        <v>8.5111871</v>
      </c>
      <c r="AE3" s="19">
        <v>6.5097258</v>
      </c>
      <c r="AF3" s="19">
        <v>5.8977641</v>
      </c>
      <c r="AG3" s="19">
        <v>5.7665281</v>
      </c>
      <c r="AH3" s="19">
        <v>4.1505756</v>
      </c>
      <c r="AI3" s="19">
        <v>4.3003972</v>
      </c>
      <c r="AJ3" s="19">
        <v>4.1413791</v>
      </c>
      <c r="AK3" s="19">
        <v>4.5721519</v>
      </c>
      <c r="AL3" s="19">
        <v>1.1801316</v>
      </c>
      <c r="AM3" s="19">
        <v>10.356611</v>
      </c>
      <c r="AN3" s="19">
        <v>8.9801219</v>
      </c>
      <c r="AO3" s="19">
        <v>9.4572614</v>
      </c>
      <c r="AP3" s="19">
        <v>8.5691309</v>
      </c>
      <c r="AU3" s="19">
        <v>2471.344</v>
      </c>
      <c r="AV3" s="19">
        <v>2598.4471</v>
      </c>
      <c r="AW3" s="19">
        <v>2614.3659</v>
      </c>
      <c r="AX3" s="19">
        <v>2650.8997</v>
      </c>
      <c r="AY3" s="19">
        <v>2722.4956</v>
      </c>
      <c r="AZ3" s="19">
        <v>2874.3194</v>
      </c>
      <c r="BA3" s="19">
        <v>2922.4795</v>
      </c>
      <c r="BB3" s="19">
        <v>3037.2154</v>
      </c>
      <c r="BC3" s="19">
        <v>3047.0597</v>
      </c>
      <c r="BD3" s="19">
        <v>3260.7134</v>
      </c>
      <c r="BE3" s="19">
        <v>3328.6765</v>
      </c>
      <c r="BF3" s="19">
        <v>3330.9617</v>
      </c>
      <c r="BG3" s="19">
        <v>3303.8937</v>
      </c>
      <c r="BH3" s="19">
        <v>3487.1062</v>
      </c>
      <c r="BI3" s="19">
        <v>3230.7694</v>
      </c>
      <c r="BJ3" s="19">
        <v>2085.9359</v>
      </c>
      <c r="BK3" s="19">
        <v>1849.4891</v>
      </c>
      <c r="BL3" s="19">
        <v>1845.8787</v>
      </c>
      <c r="BM3" s="19">
        <v>1903.7934</v>
      </c>
      <c r="BN3" s="19">
        <v>1889.5138</v>
      </c>
      <c r="BO3" s="19">
        <v>1926.5997</v>
      </c>
      <c r="BP3" s="19">
        <v>1734.8452</v>
      </c>
      <c r="BQ3" s="19">
        <v>1664.2563</v>
      </c>
      <c r="BR3" s="19">
        <v>1744.6867</v>
      </c>
      <c r="BS3" s="19">
        <v>1778.7928</v>
      </c>
      <c r="BT3" s="19">
        <v>1860.2811</v>
      </c>
      <c r="BU3" s="19">
        <v>1861.5013</v>
      </c>
      <c r="BV3" s="19">
        <v>1976.9876</v>
      </c>
      <c r="BW3" s="19">
        <v>2077.7587</v>
      </c>
      <c r="BX3" s="19">
        <v>2018.7494</v>
      </c>
      <c r="BY3" s="19">
        <v>1946.4649</v>
      </c>
      <c r="BZ3" s="19">
        <v>1881.7066</v>
      </c>
      <c r="CA3" s="19">
        <v>1861.4365</v>
      </c>
      <c r="CB3" s="19">
        <v>1143.0843</v>
      </c>
      <c r="CC3" s="19">
        <v>1138.8398</v>
      </c>
      <c r="CD3" s="19">
        <v>1252.6222</v>
      </c>
      <c r="CE3" s="19">
        <v>1362.3241</v>
      </c>
      <c r="CJ3" s="2">
        <v>55.4198089700997</v>
      </c>
      <c r="CK3" s="2">
        <v>55.2266907008389</v>
      </c>
      <c r="CL3" s="2">
        <v>55.0985698154906</v>
      </c>
      <c r="CM3" s="2">
        <v>55.0130213079231</v>
      </c>
      <c r="CN3" s="2">
        <v>54.9502714170522</v>
      </c>
      <c r="CO3" s="2">
        <v>54.8928223938224</v>
      </c>
      <c r="CP3" s="2">
        <v>54.8403693302973</v>
      </c>
      <c r="CQ3" s="2">
        <v>54.7640534504439</v>
      </c>
      <c r="CR3" s="2">
        <v>54.6524015293822</v>
      </c>
      <c r="CS3" s="2">
        <v>54.4955574502314</v>
      </c>
      <c r="CT3" s="2">
        <v>54.2858196134574</v>
      </c>
      <c r="CU3" s="2">
        <v>54.2331644980188</v>
      </c>
      <c r="CV3" s="2">
        <v>54.1253377538691</v>
      </c>
      <c r="CW3" s="2">
        <v>53.9611212110464</v>
      </c>
      <c r="CX3" s="2">
        <v>53.7387562882399</v>
      </c>
      <c r="CY3" s="2">
        <v>53.4561015031518</v>
      </c>
      <c r="CZ3" s="2">
        <v>53.4038220064725</v>
      </c>
      <c r="DA3" s="2">
        <v>53.3151471582986</v>
      </c>
      <c r="DB3" s="2">
        <v>53.1527948246213</v>
      </c>
      <c r="DC3" s="2">
        <v>52.8635999988317</v>
      </c>
      <c r="DD3" s="2">
        <v>52.4307547436987</v>
      </c>
      <c r="DE3" s="2">
        <v>52.2528166671006</v>
      </c>
      <c r="DF3" s="2">
        <v>52.0069489204412</v>
      </c>
      <c r="DG3" s="2">
        <v>51.7248389650687</v>
      </c>
      <c r="DH3" s="2">
        <v>51.4415428482497</v>
      </c>
      <c r="DI3" s="2">
        <v>51.1941740272141</v>
      </c>
      <c r="DJ3" s="2">
        <v>50.6626732160906</v>
      </c>
      <c r="DK3" s="2">
        <v>50.2487973694382</v>
      </c>
      <c r="DL3" s="2">
        <v>49.9913507277149</v>
      </c>
      <c r="DM3" s="2">
        <v>49.9318387296302</v>
      </c>
      <c r="DN3" s="2">
        <v>50.1170031347962</v>
      </c>
      <c r="DO3" s="2">
        <v>49.8178992364906</v>
      </c>
      <c r="DP3" s="2">
        <v>49.6237902327291</v>
      </c>
      <c r="DQ3" s="2">
        <v>49.5075406127595</v>
      </c>
      <c r="DR3" s="2">
        <v>49.4461632969616</v>
      </c>
      <c r="DS3" s="2">
        <v>49.4194734985448</v>
      </c>
      <c r="DT3" s="2">
        <v>49.3938909351506</v>
      </c>
      <c r="DU3" s="2">
        <v>49.4197886162934</v>
      </c>
      <c r="DV3" s="2">
        <v>49.4789646319259</v>
      </c>
      <c r="DW3" s="2">
        <v>49.5553944214742</v>
      </c>
      <c r="DX3" s="2">
        <v>49.6345363179534</v>
      </c>
      <c r="DY3" s="2">
        <v>2669018</v>
      </c>
      <c r="DZ3" s="2">
        <v>2703026.195</v>
      </c>
      <c r="EA3" s="2">
        <v>2737467.754</v>
      </c>
      <c r="EB3" s="2">
        <v>2772348.201</v>
      </c>
      <c r="EC3" s="2">
        <v>2807673.128</v>
      </c>
      <c r="ED3" s="2">
        <v>2843448.2</v>
      </c>
      <c r="EE3" s="2">
        <v>2880479.431</v>
      </c>
      <c r="EF3" s="2">
        <v>2917993.06</v>
      </c>
      <c r="EG3" s="2">
        <v>2955995.372</v>
      </c>
      <c r="EH3" s="2">
        <v>2994492.735</v>
      </c>
      <c r="EI3" s="2">
        <v>3033491.6</v>
      </c>
      <c r="EJ3" s="2">
        <v>3086382.275</v>
      </c>
      <c r="EK3" s="2">
        <v>3140195.133</v>
      </c>
      <c r="EL3" s="2">
        <v>3194946.253</v>
      </c>
      <c r="EM3" s="2">
        <v>3250651.994</v>
      </c>
      <c r="EN3" s="2">
        <v>3307329</v>
      </c>
      <c r="EO3" s="2">
        <v>3382865.105</v>
      </c>
      <c r="EP3" s="2">
        <v>3460126.393</v>
      </c>
      <c r="EQ3" s="2">
        <v>3539152.267</v>
      </c>
      <c r="ER3" s="2">
        <v>3619983.028</v>
      </c>
      <c r="ES3" s="2">
        <v>3702659.9</v>
      </c>
      <c r="ET3" s="2">
        <v>3813144.071</v>
      </c>
      <c r="EU3" s="2">
        <v>3926925.097</v>
      </c>
      <c r="EV3" s="2">
        <v>4044101.362</v>
      </c>
      <c r="EW3" s="2">
        <v>4164774.183</v>
      </c>
      <c r="EX3" s="2">
        <v>4289047.9</v>
      </c>
      <c r="EY3" s="2">
        <v>4385994.277</v>
      </c>
      <c r="EZ3" s="2">
        <v>4485132.28</v>
      </c>
      <c r="FA3" s="2">
        <v>4586511.463</v>
      </c>
      <c r="FB3" s="2">
        <v>4690182.496</v>
      </c>
      <c r="FC3" s="2">
        <v>4796197.2</v>
      </c>
      <c r="FD3" s="2">
        <v>4947799.171</v>
      </c>
      <c r="FE3" s="2">
        <v>5104193.891</v>
      </c>
      <c r="FF3" s="2">
        <v>5265532.906</v>
      </c>
      <c r="FG3" s="2">
        <v>5431972.549</v>
      </c>
      <c r="FH3" s="2">
        <v>5603674.1</v>
      </c>
      <c r="FI3" s="2">
        <v>5775830.182</v>
      </c>
      <c r="FJ3" s="2">
        <v>5953275.764</v>
      </c>
      <c r="FK3" s="2">
        <v>6136173.382</v>
      </c>
      <c r="FL3" s="2">
        <v>6324690.568</v>
      </c>
      <c r="FM3" s="2">
        <v>6519000</v>
      </c>
      <c r="FN3" s="20">
        <v>4816</v>
      </c>
      <c r="FO3" s="20">
        <v>4884.19</v>
      </c>
      <c r="FP3" s="20">
        <v>4955.35</v>
      </c>
      <c r="FQ3" s="20">
        <v>5028.69</v>
      </c>
      <c r="FR3" s="20">
        <v>5103.68</v>
      </c>
      <c r="FS3" s="20">
        <v>5180</v>
      </c>
      <c r="FT3" s="20">
        <v>5257.6</v>
      </c>
      <c r="FU3" s="20">
        <v>5336.65</v>
      </c>
      <c r="FV3" s="20">
        <v>5417.59</v>
      </c>
      <c r="FW3" s="20">
        <v>5501.07</v>
      </c>
      <c r="FX3" s="20">
        <v>5588</v>
      </c>
      <c r="FY3" s="20">
        <v>5670.08</v>
      </c>
      <c r="FZ3" s="20">
        <v>5762.34</v>
      </c>
      <c r="GA3" s="20">
        <v>5867.47</v>
      </c>
      <c r="GB3" s="20">
        <v>5987.34</v>
      </c>
      <c r="GC3" s="20">
        <v>6123</v>
      </c>
      <c r="GD3" s="20">
        <v>6276.2</v>
      </c>
      <c r="GE3" s="20">
        <v>6449.34</v>
      </c>
      <c r="GF3" s="20">
        <v>6636.63</v>
      </c>
      <c r="GG3" s="20">
        <v>6828.5</v>
      </c>
      <c r="GH3" s="20">
        <v>7019</v>
      </c>
      <c r="GI3" s="20">
        <v>7210.28</v>
      </c>
      <c r="GJ3" s="20">
        <v>7403.66</v>
      </c>
      <c r="GK3" s="20">
        <v>7599.67</v>
      </c>
      <c r="GL3" s="20">
        <v>7799.5</v>
      </c>
      <c r="GM3" s="20">
        <v>8005</v>
      </c>
      <c r="GN3" s="20">
        <v>8218.72</v>
      </c>
      <c r="GO3" s="20">
        <v>8443.86</v>
      </c>
      <c r="GP3" s="20">
        <v>8684.31</v>
      </c>
      <c r="GQ3" s="20">
        <v>8944.62</v>
      </c>
      <c r="GR3" s="20">
        <v>9230</v>
      </c>
      <c r="GS3" s="20">
        <v>9593.46</v>
      </c>
      <c r="GT3" s="20">
        <v>9943.65</v>
      </c>
      <c r="GU3" s="20">
        <v>10286.31</v>
      </c>
      <c r="GV3" s="20">
        <v>10627.18</v>
      </c>
      <c r="GW3" s="20">
        <v>10972</v>
      </c>
      <c r="GX3" s="20">
        <v>11316.94</v>
      </c>
      <c r="GY3" s="20"/>
      <c r="GZ3" s="20"/>
      <c r="HA3" s="20"/>
      <c r="HB3" s="20"/>
    </row>
    <row r="4" spans="1:210" ht="12.75">
      <c r="A4" s="15" t="s">
        <v>3</v>
      </c>
      <c r="B4" s="15" t="s">
        <v>102</v>
      </c>
      <c r="C4" s="15">
        <v>3</v>
      </c>
      <c r="D4" s="16"/>
      <c r="E4" s="7">
        <f aca="true" t="shared" si="0" ref="E4:E66">LN(AT4)/LN(F4)</f>
        <v>0.9020564371883407</v>
      </c>
      <c r="F4" s="19">
        <v>19.440147</v>
      </c>
      <c r="G4" s="19">
        <v>20.418944</v>
      </c>
      <c r="H4" s="19">
        <v>18.566667</v>
      </c>
      <c r="I4" s="19">
        <v>15.924316</v>
      </c>
      <c r="J4" s="19">
        <v>18.854285</v>
      </c>
      <c r="K4" s="19">
        <v>17.705306</v>
      </c>
      <c r="L4" s="19">
        <v>17.135764</v>
      </c>
      <c r="M4" s="19">
        <v>17.26429</v>
      </c>
      <c r="N4" s="19">
        <v>17.914287</v>
      </c>
      <c r="O4" s="19">
        <v>20.188447</v>
      </c>
      <c r="P4" s="19">
        <v>20.113966</v>
      </c>
      <c r="Q4" s="19">
        <v>21.130183</v>
      </c>
      <c r="R4" s="19">
        <v>21.054239</v>
      </c>
      <c r="S4" s="19">
        <v>19.421973</v>
      </c>
      <c r="T4" s="19">
        <v>18.515147</v>
      </c>
      <c r="U4" s="19">
        <v>18.961633</v>
      </c>
      <c r="V4" s="19">
        <v>20.661534</v>
      </c>
      <c r="W4" s="19">
        <v>23.501758</v>
      </c>
      <c r="X4" s="19">
        <v>20.485428</v>
      </c>
      <c r="Y4" s="19">
        <v>20.511221</v>
      </c>
      <c r="Z4" s="19">
        <v>21.346714</v>
      </c>
      <c r="AA4" s="19">
        <v>19.065725</v>
      </c>
      <c r="AB4" s="19">
        <v>16.656355</v>
      </c>
      <c r="AC4" s="19">
        <v>16.144946</v>
      </c>
      <c r="AD4" s="19">
        <v>14.979483</v>
      </c>
      <c r="AE4" s="19">
        <v>13.581536</v>
      </c>
      <c r="AF4" s="19">
        <v>14.15198</v>
      </c>
      <c r="AG4" s="19">
        <v>15.526196</v>
      </c>
      <c r="AH4" s="19">
        <v>15.905598</v>
      </c>
      <c r="AI4" s="19">
        <v>13.693032</v>
      </c>
      <c r="AJ4" s="19">
        <v>11.936415</v>
      </c>
      <c r="AK4" s="19">
        <v>13.965289</v>
      </c>
      <c r="AL4" s="19">
        <v>16.404391</v>
      </c>
      <c r="AM4" s="19">
        <v>15.944328</v>
      </c>
      <c r="AN4" s="19">
        <v>17.149538</v>
      </c>
      <c r="AO4" s="19">
        <v>15.232632</v>
      </c>
      <c r="AP4" s="19">
        <v>15.749782</v>
      </c>
      <c r="AQ4" s="19">
        <v>17.196314</v>
      </c>
      <c r="AR4" s="19">
        <v>17.648921</v>
      </c>
      <c r="AS4" s="19">
        <v>15.832339</v>
      </c>
      <c r="AT4" s="19">
        <v>14.537165</v>
      </c>
      <c r="AU4" s="19">
        <v>7371.4783</v>
      </c>
      <c r="AV4" s="19">
        <v>7586.3821</v>
      </c>
      <c r="AW4" s="19">
        <v>7457.4357</v>
      </c>
      <c r="AX4" s="19">
        <v>7004.1796</v>
      </c>
      <c r="AY4" s="19">
        <v>7546.3258</v>
      </c>
      <c r="AZ4" s="19">
        <v>8235.097</v>
      </c>
      <c r="BA4" s="19">
        <v>8075.6425</v>
      </c>
      <c r="BB4" s="19">
        <v>8212.1021</v>
      </c>
      <c r="BC4" s="19">
        <v>8488.6855</v>
      </c>
      <c r="BD4" s="19">
        <v>9166.8884</v>
      </c>
      <c r="BE4" s="19">
        <v>9264.9191</v>
      </c>
      <c r="BF4" s="19">
        <v>9632.6977</v>
      </c>
      <c r="BG4" s="19">
        <v>9602.2652</v>
      </c>
      <c r="BH4" s="19">
        <v>9735.4071</v>
      </c>
      <c r="BI4" s="19">
        <v>10143.333</v>
      </c>
      <c r="BJ4" s="19">
        <v>9925.2728</v>
      </c>
      <c r="BK4" s="19">
        <v>9623.1058</v>
      </c>
      <c r="BL4" s="19">
        <v>10118.224</v>
      </c>
      <c r="BM4" s="19">
        <v>9580.9036</v>
      </c>
      <c r="BN4" s="19">
        <v>10381.582</v>
      </c>
      <c r="BO4" s="19">
        <v>10626.876</v>
      </c>
      <c r="BP4" s="19">
        <v>9940.9226</v>
      </c>
      <c r="BQ4" s="19">
        <v>8954.4914</v>
      </c>
      <c r="BR4" s="19">
        <v>9129.2685</v>
      </c>
      <c r="BS4" s="19">
        <v>9276.1596</v>
      </c>
      <c r="BT4" s="19">
        <v>8650.0119</v>
      </c>
      <c r="BU4" s="19">
        <v>9082.7713</v>
      </c>
      <c r="BV4" s="19">
        <v>9227.0912</v>
      </c>
      <c r="BW4" s="19">
        <v>8568.4139</v>
      </c>
      <c r="BX4" s="19">
        <v>7680.0443</v>
      </c>
      <c r="BY4" s="19">
        <v>7218.6906</v>
      </c>
      <c r="BZ4" s="19">
        <v>7927.8032</v>
      </c>
      <c r="CA4" s="19">
        <v>8840.421</v>
      </c>
      <c r="CB4" s="19">
        <v>10195.659</v>
      </c>
      <c r="CC4" s="19">
        <v>10634.908</v>
      </c>
      <c r="CD4" s="19">
        <v>10266.158</v>
      </c>
      <c r="CE4" s="19">
        <v>10671.526</v>
      </c>
      <c r="CF4" s="19">
        <v>11354.474</v>
      </c>
      <c r="CG4" s="19">
        <v>11638.992</v>
      </c>
      <c r="CH4" s="19">
        <v>11181.396</v>
      </c>
      <c r="CI4" s="19">
        <v>11006.456</v>
      </c>
      <c r="CJ4" s="2">
        <v>63.678539483896</v>
      </c>
      <c r="CK4" s="2">
        <v>63.4851404538131</v>
      </c>
      <c r="CL4" s="2">
        <v>63.4135628224291</v>
      </c>
      <c r="CM4" s="2">
        <v>63.4248450429626</v>
      </c>
      <c r="CN4" s="2">
        <v>63.4868282232597</v>
      </c>
      <c r="CO4" s="2">
        <v>63.5732316115424</v>
      </c>
      <c r="CP4" s="2">
        <v>63.6399334174007</v>
      </c>
      <c r="CQ4" s="2">
        <v>63.6936350161902</v>
      </c>
      <c r="CR4" s="2">
        <v>63.7225426086927</v>
      </c>
      <c r="CS4" s="2">
        <v>63.7193831241351</v>
      </c>
      <c r="CT4" s="2">
        <v>63.6809114431183</v>
      </c>
      <c r="CU4" s="2">
        <v>63.5717676926006</v>
      </c>
      <c r="CV4" s="2">
        <v>63.4589165951933</v>
      </c>
      <c r="CW4" s="2">
        <v>63.3545337259479</v>
      </c>
      <c r="CX4" s="2">
        <v>63.2673523958605</v>
      </c>
      <c r="CY4" s="2">
        <v>63.2029694038159</v>
      </c>
      <c r="CZ4" s="2">
        <v>62.7906119742806</v>
      </c>
      <c r="DA4" s="2">
        <v>62.4179402693866</v>
      </c>
      <c r="DB4" s="2">
        <v>62.0702849775706</v>
      </c>
      <c r="DC4" s="2">
        <v>61.7245525890359</v>
      </c>
      <c r="DD4" s="2">
        <v>61.367885669538</v>
      </c>
      <c r="DE4" s="2">
        <v>61.1933096258588</v>
      </c>
      <c r="DF4" s="2">
        <v>61.0167233122104</v>
      </c>
      <c r="DG4" s="2">
        <v>60.8398528184877</v>
      </c>
      <c r="DH4" s="2">
        <v>60.6654668121412</v>
      </c>
      <c r="DI4" s="2">
        <v>60.4972786668866</v>
      </c>
      <c r="DJ4" s="2">
        <v>60.4403917311744</v>
      </c>
      <c r="DK4" s="2">
        <v>60.3994364720748</v>
      </c>
      <c r="DL4" s="2">
        <v>60.3806912219418</v>
      </c>
      <c r="DM4" s="2">
        <v>60.3911458611099</v>
      </c>
      <c r="DN4" s="2">
        <v>60.4385928613152</v>
      </c>
      <c r="DO4" s="2">
        <v>60.6938366782494</v>
      </c>
      <c r="DP4" s="2">
        <v>60.947049572146</v>
      </c>
      <c r="DQ4" s="2">
        <v>61.1982064472062</v>
      </c>
      <c r="DR4" s="2">
        <v>61.4472697130707</v>
      </c>
      <c r="DS4" s="2">
        <v>61.6941900598251</v>
      </c>
      <c r="DT4" s="2">
        <v>61.8514479840999</v>
      </c>
      <c r="DU4" s="2">
        <v>62.0193327539807</v>
      </c>
      <c r="DV4" s="2">
        <v>62.1959489550173</v>
      </c>
      <c r="DW4" s="2">
        <v>62.3794782121378</v>
      </c>
      <c r="DX4" s="2">
        <v>62.5783106502484</v>
      </c>
      <c r="DY4" s="2">
        <v>13127967.7</v>
      </c>
      <c r="DZ4" s="2">
        <v>13329257.559</v>
      </c>
      <c r="EA4" s="2">
        <v>13533659.164</v>
      </c>
      <c r="EB4" s="2">
        <v>13741221.008</v>
      </c>
      <c r="EC4" s="2">
        <v>13951992.344</v>
      </c>
      <c r="ED4" s="2">
        <v>14166023.2</v>
      </c>
      <c r="EE4" s="2">
        <v>14378163.793</v>
      </c>
      <c r="EF4" s="2">
        <v>14593504.763</v>
      </c>
      <c r="EG4" s="2">
        <v>14812094.745</v>
      </c>
      <c r="EH4" s="2">
        <v>15033983.114</v>
      </c>
      <c r="EI4" s="2">
        <v>15259220</v>
      </c>
      <c r="EJ4" s="2">
        <v>15492846.646</v>
      </c>
      <c r="EK4" s="2">
        <v>15730056.636</v>
      </c>
      <c r="EL4" s="2">
        <v>15970905.027</v>
      </c>
      <c r="EM4" s="2">
        <v>16215447.726</v>
      </c>
      <c r="EN4" s="2">
        <v>16463741.5</v>
      </c>
      <c r="EO4" s="2">
        <v>16615997.089</v>
      </c>
      <c r="EP4" s="2">
        <v>16769803.045</v>
      </c>
      <c r="EQ4" s="2">
        <v>16925176.339</v>
      </c>
      <c r="ER4" s="2">
        <v>17082134.135</v>
      </c>
      <c r="ES4" s="2">
        <v>17240693.8</v>
      </c>
      <c r="ET4" s="2">
        <v>17453953.528</v>
      </c>
      <c r="EU4" s="2">
        <v>17669851.209</v>
      </c>
      <c r="EV4" s="2">
        <v>17888419.473</v>
      </c>
      <c r="EW4" s="2">
        <v>18109691.356</v>
      </c>
      <c r="EX4" s="2">
        <v>18333700.3</v>
      </c>
      <c r="EY4" s="2">
        <v>18591385.924</v>
      </c>
      <c r="EZ4" s="2">
        <v>18852693.544</v>
      </c>
      <c r="FA4" s="2">
        <v>19117674.074</v>
      </c>
      <c r="FB4" s="2">
        <v>19386379.141</v>
      </c>
      <c r="FC4" s="2">
        <v>19658861.1</v>
      </c>
      <c r="FD4" s="2">
        <v>20004670.361</v>
      </c>
      <c r="FE4" s="2">
        <v>20356564.44</v>
      </c>
      <c r="FF4" s="2">
        <v>20714650.43</v>
      </c>
      <c r="FG4" s="2">
        <v>21079037.31</v>
      </c>
      <c r="FH4" s="2">
        <v>21449836</v>
      </c>
      <c r="FI4" s="2">
        <v>21784079.98</v>
      </c>
      <c r="FJ4" s="2">
        <v>22123536.38</v>
      </c>
      <c r="FK4" s="2">
        <v>22468286.56</v>
      </c>
      <c r="FL4" s="2">
        <v>22818413.13</v>
      </c>
      <c r="FM4" s="2">
        <v>23174000</v>
      </c>
      <c r="FN4" s="20">
        <v>20616</v>
      </c>
      <c r="FO4" s="20">
        <v>20995.87</v>
      </c>
      <c r="FP4" s="20">
        <v>21341.9</v>
      </c>
      <c r="FQ4" s="20">
        <v>21665.36</v>
      </c>
      <c r="FR4" s="20">
        <v>21976.2</v>
      </c>
      <c r="FS4" s="20">
        <v>22283</v>
      </c>
      <c r="FT4" s="20">
        <v>22592.99</v>
      </c>
      <c r="FU4" s="20">
        <v>22912.03</v>
      </c>
      <c r="FV4" s="20">
        <v>23244.67</v>
      </c>
      <c r="FW4" s="20">
        <v>23594.05</v>
      </c>
      <c r="FX4" s="20">
        <v>23962</v>
      </c>
      <c r="FY4" s="20">
        <v>24370.64</v>
      </c>
      <c r="FZ4" s="20">
        <v>24787.78</v>
      </c>
      <c r="GA4" s="20">
        <v>25208.78</v>
      </c>
      <c r="GB4" s="20">
        <v>25630.04</v>
      </c>
      <c r="GC4" s="20">
        <v>26049</v>
      </c>
      <c r="GD4" s="20">
        <v>26462.55</v>
      </c>
      <c r="GE4" s="20">
        <v>26866.96</v>
      </c>
      <c r="GF4" s="20">
        <v>27267.76</v>
      </c>
      <c r="GG4" s="20">
        <v>27674.78</v>
      </c>
      <c r="GH4" s="20">
        <v>28094</v>
      </c>
      <c r="GI4" s="20">
        <v>28522.65</v>
      </c>
      <c r="GJ4" s="20">
        <v>28959.03</v>
      </c>
      <c r="GK4" s="20">
        <v>29402.47</v>
      </c>
      <c r="GL4" s="20">
        <v>29851.73</v>
      </c>
      <c r="GM4" s="20">
        <v>30305</v>
      </c>
      <c r="GN4" s="20">
        <v>30759.87</v>
      </c>
      <c r="GO4" s="20">
        <v>31213.36</v>
      </c>
      <c r="GP4" s="20">
        <v>31661.9</v>
      </c>
      <c r="GQ4" s="20">
        <v>32101.36</v>
      </c>
      <c r="GR4" s="20">
        <v>32527</v>
      </c>
      <c r="GS4" s="20">
        <v>32959.97</v>
      </c>
      <c r="GT4" s="20">
        <v>33400.41</v>
      </c>
      <c r="GU4" s="20">
        <v>33848.46</v>
      </c>
      <c r="GV4" s="20">
        <v>34304.272</v>
      </c>
      <c r="GW4" s="20">
        <v>34768</v>
      </c>
      <c r="GX4" s="20">
        <v>35220</v>
      </c>
      <c r="GY4" s="20">
        <v>35672</v>
      </c>
      <c r="GZ4" s="20">
        <v>36125</v>
      </c>
      <c r="HA4" s="20">
        <v>36580</v>
      </c>
      <c r="HB4" s="20">
        <v>37032</v>
      </c>
    </row>
    <row r="5" spans="1:210" ht="12.75">
      <c r="A5" s="15" t="s">
        <v>4</v>
      </c>
      <c r="B5" s="15" t="s">
        <v>103</v>
      </c>
      <c r="C5" s="15">
        <v>4</v>
      </c>
      <c r="D5" s="16"/>
      <c r="E5" s="7">
        <f t="shared" si="0"/>
        <v>0.9623264987113365</v>
      </c>
      <c r="F5" s="19">
        <v>26.913631</v>
      </c>
      <c r="G5" s="19">
        <v>23.829694</v>
      </c>
      <c r="H5" s="19">
        <v>26.026883</v>
      </c>
      <c r="I5" s="19">
        <v>26.216734</v>
      </c>
      <c r="J5" s="19">
        <v>28.825365</v>
      </c>
      <c r="K5" s="19">
        <v>27.941238</v>
      </c>
      <c r="L5" s="19">
        <v>28.082648</v>
      </c>
      <c r="M5" s="19">
        <v>27.169567</v>
      </c>
      <c r="N5" s="19">
        <v>29.643549</v>
      </c>
      <c r="O5" s="19">
        <v>28.253544</v>
      </c>
      <c r="P5" s="19">
        <v>27.962607</v>
      </c>
      <c r="Q5" s="19">
        <v>26.579453</v>
      </c>
      <c r="R5" s="19">
        <v>25.386285</v>
      </c>
      <c r="S5" s="19">
        <v>28.820107</v>
      </c>
      <c r="T5" s="19">
        <v>25.568225</v>
      </c>
      <c r="U5" s="19">
        <v>23.453896</v>
      </c>
      <c r="V5" s="19">
        <v>24.082951</v>
      </c>
      <c r="W5" s="19">
        <v>22.072341</v>
      </c>
      <c r="X5" s="19">
        <v>23.916757</v>
      </c>
      <c r="Y5" s="19">
        <v>23.04537</v>
      </c>
      <c r="Z5" s="19">
        <v>24.040464</v>
      </c>
      <c r="AA5" s="19">
        <v>24.927848</v>
      </c>
      <c r="AB5" s="19">
        <v>20.076859</v>
      </c>
      <c r="AC5" s="19">
        <v>21.940947</v>
      </c>
      <c r="AD5" s="19">
        <v>23.291158</v>
      </c>
      <c r="AE5" s="19">
        <v>22.532935</v>
      </c>
      <c r="AF5" s="19">
        <v>21.18152</v>
      </c>
      <c r="AG5" s="19">
        <v>23.108678</v>
      </c>
      <c r="AH5" s="19">
        <v>26.307233</v>
      </c>
      <c r="AI5" s="19">
        <v>25.662864</v>
      </c>
      <c r="AJ5" s="19">
        <v>21.835418</v>
      </c>
      <c r="AK5" s="19">
        <v>19.552037</v>
      </c>
      <c r="AL5" s="19">
        <v>20.958424</v>
      </c>
      <c r="AM5" s="19">
        <v>21.969281</v>
      </c>
      <c r="AN5" s="19">
        <v>23.733788</v>
      </c>
      <c r="AO5" s="19">
        <v>22.881404</v>
      </c>
      <c r="AP5" s="19">
        <v>23.651638</v>
      </c>
      <c r="AQ5" s="19">
        <v>24.806395</v>
      </c>
      <c r="AR5" s="19">
        <v>25.590659</v>
      </c>
      <c r="AS5" s="19">
        <v>26.28709</v>
      </c>
      <c r="AT5" s="19">
        <v>23.773889</v>
      </c>
      <c r="AU5" s="19">
        <v>10698.68</v>
      </c>
      <c r="AV5" s="19">
        <v>10520.971</v>
      </c>
      <c r="AW5" s="19">
        <v>11022.397</v>
      </c>
      <c r="AX5" s="19">
        <v>11577.068</v>
      </c>
      <c r="AY5" s="19">
        <v>12264.438</v>
      </c>
      <c r="AZ5" s="19">
        <v>12341.763</v>
      </c>
      <c r="BA5" s="19">
        <v>12780.738</v>
      </c>
      <c r="BB5" s="19">
        <v>13122.749</v>
      </c>
      <c r="BC5" s="19">
        <v>14036.579</v>
      </c>
      <c r="BD5" s="19">
        <v>14497.1</v>
      </c>
      <c r="BE5" s="19">
        <v>14820.383</v>
      </c>
      <c r="BF5" s="19">
        <v>15027.587</v>
      </c>
      <c r="BG5" s="19">
        <v>15188.416</v>
      </c>
      <c r="BH5" s="19">
        <v>15786.204</v>
      </c>
      <c r="BI5" s="19">
        <v>15647.676</v>
      </c>
      <c r="BJ5" s="19">
        <v>15638.411</v>
      </c>
      <c r="BK5" s="19">
        <v>16137.489</v>
      </c>
      <c r="BL5" s="19">
        <v>16012.774</v>
      </c>
      <c r="BM5" s="19">
        <v>16628.657</v>
      </c>
      <c r="BN5" s="19">
        <v>16790.637</v>
      </c>
      <c r="BO5" s="19">
        <v>17120.401</v>
      </c>
      <c r="BP5" s="19">
        <v>17496.982</v>
      </c>
      <c r="BQ5" s="19">
        <v>16657.711</v>
      </c>
      <c r="BR5" s="19">
        <v>17305.838</v>
      </c>
      <c r="BS5" s="19">
        <v>17911.743</v>
      </c>
      <c r="BT5" s="19">
        <v>18400.933</v>
      </c>
      <c r="BU5" s="19">
        <v>18536.678</v>
      </c>
      <c r="BV5" s="19">
        <v>19295.711</v>
      </c>
      <c r="BW5" s="19">
        <v>19860.232</v>
      </c>
      <c r="BX5" s="19">
        <v>20500.742</v>
      </c>
      <c r="BY5" s="19">
        <v>20063.407</v>
      </c>
      <c r="BZ5" s="19">
        <v>19838.525</v>
      </c>
      <c r="CA5" s="19">
        <v>20357.829</v>
      </c>
      <c r="CB5" s="19">
        <v>20973.891</v>
      </c>
      <c r="CC5" s="19">
        <v>21692.609</v>
      </c>
      <c r="CD5" s="19">
        <v>22291.52</v>
      </c>
      <c r="CE5" s="19">
        <v>22834.677</v>
      </c>
      <c r="CF5" s="19">
        <v>23613.533</v>
      </c>
      <c r="CG5" s="19">
        <v>24594.289</v>
      </c>
      <c r="CH5" s="19">
        <v>25400.378</v>
      </c>
      <c r="CI5" s="19">
        <v>25559.015</v>
      </c>
      <c r="CJ5" s="2">
        <v>61.4347854014598</v>
      </c>
      <c r="CK5" s="2">
        <v>61.5538128779929</v>
      </c>
      <c r="CL5" s="2">
        <v>61.4044545429157</v>
      </c>
      <c r="CM5" s="2">
        <v>61.5765705388128</v>
      </c>
      <c r="CN5" s="2">
        <v>61.7216889854034</v>
      </c>
      <c r="CO5" s="2">
        <v>61.8687969792764</v>
      </c>
      <c r="CP5" s="2">
        <v>61.8032226847481</v>
      </c>
      <c r="CQ5" s="2">
        <v>62.3712318925333</v>
      </c>
      <c r="CR5" s="2">
        <v>62.6293468148888</v>
      </c>
      <c r="CS5" s="2">
        <v>62.6820523852239</v>
      </c>
      <c r="CT5" s="2">
        <v>62.811910130327</v>
      </c>
      <c r="CU5" s="2">
        <v>62.1954567210327</v>
      </c>
      <c r="CV5" s="2">
        <v>62.5422269484708</v>
      </c>
      <c r="CW5" s="2">
        <v>63.0858530418535</v>
      </c>
      <c r="CX5" s="2">
        <v>62.9996004299351</v>
      </c>
      <c r="CY5" s="2">
        <v>63.7367839919384</v>
      </c>
      <c r="CZ5" s="2">
        <v>64.0850909499038</v>
      </c>
      <c r="DA5" s="2">
        <v>64.3554859357384</v>
      </c>
      <c r="DB5" s="2">
        <v>64.6036672168826</v>
      </c>
      <c r="DC5" s="2">
        <v>64.9062089155298</v>
      </c>
      <c r="DD5" s="2">
        <v>65.1200884835284</v>
      </c>
      <c r="DE5" s="2">
        <v>65.2276382260333</v>
      </c>
      <c r="DF5" s="2">
        <v>65.2826730860456</v>
      </c>
      <c r="DG5" s="2">
        <v>65.6107743184332</v>
      </c>
      <c r="DH5" s="2">
        <v>66.0185966546577</v>
      </c>
      <c r="DI5" s="2">
        <v>66.2729477091002</v>
      </c>
      <c r="DJ5" s="2">
        <v>66.377594073066</v>
      </c>
      <c r="DK5" s="2">
        <v>66.5609119522378</v>
      </c>
      <c r="DL5" s="2">
        <v>66.6678863430155</v>
      </c>
      <c r="DM5" s="2">
        <v>66.7374180523837</v>
      </c>
      <c r="DN5" s="2">
        <v>66.9492068607861</v>
      </c>
      <c r="DO5" s="2">
        <v>66.7828414082388</v>
      </c>
      <c r="DP5" s="2">
        <v>66.6691998170592</v>
      </c>
      <c r="DQ5" s="2">
        <v>66.7084846506624</v>
      </c>
      <c r="DR5" s="2">
        <v>66.6979768196336</v>
      </c>
      <c r="DS5" s="2">
        <v>66.5802795770359</v>
      </c>
      <c r="DT5" s="2">
        <v>66.6385401594583</v>
      </c>
      <c r="DU5" s="2">
        <v>66.8128885507387</v>
      </c>
      <c r="DV5" s="2">
        <v>67.002187243347</v>
      </c>
      <c r="DW5" s="2">
        <v>67.2111261032319</v>
      </c>
      <c r="DX5" s="2">
        <v>67.4330101136482</v>
      </c>
      <c r="DY5" s="2">
        <v>6312424.2</v>
      </c>
      <c r="DZ5" s="2">
        <v>6452686.204</v>
      </c>
      <c r="EA5" s="2">
        <v>6596066.507</v>
      </c>
      <c r="EB5" s="2">
        <v>6742634.474</v>
      </c>
      <c r="EC5" s="2">
        <v>6892461.009</v>
      </c>
      <c r="ED5" s="2">
        <v>7045618.6</v>
      </c>
      <c r="EE5" s="2">
        <v>7200693.475</v>
      </c>
      <c r="EF5" s="2">
        <v>7359181.651</v>
      </c>
      <c r="EG5" s="2">
        <v>7521158.259</v>
      </c>
      <c r="EH5" s="2">
        <v>7686700.084</v>
      </c>
      <c r="EI5" s="2">
        <v>7855885.6</v>
      </c>
      <c r="EJ5" s="2">
        <v>8046226.236</v>
      </c>
      <c r="EK5" s="2">
        <v>8241189.245</v>
      </c>
      <c r="EL5" s="2">
        <v>8440887.137</v>
      </c>
      <c r="EM5" s="2">
        <v>8645435.167</v>
      </c>
      <c r="EN5" s="2">
        <v>8854951.4</v>
      </c>
      <c r="EO5" s="2">
        <v>8993060.813</v>
      </c>
      <c r="EP5" s="2">
        <v>9133330.564</v>
      </c>
      <c r="EQ5" s="2">
        <v>9275794.539</v>
      </c>
      <c r="ER5" s="2">
        <v>9420487.162</v>
      </c>
      <c r="ES5" s="2">
        <v>9567443.4</v>
      </c>
      <c r="ET5" s="2">
        <v>9736529.558</v>
      </c>
      <c r="EU5" s="2">
        <v>9908604.121</v>
      </c>
      <c r="EV5" s="2">
        <v>10083719.905</v>
      </c>
      <c r="EW5" s="2">
        <v>10261930.664</v>
      </c>
      <c r="EX5" s="2">
        <v>10443291.1</v>
      </c>
      <c r="EY5" s="2">
        <v>10632628.529</v>
      </c>
      <c r="EZ5" s="2">
        <v>10825400.159</v>
      </c>
      <c r="FA5" s="2">
        <v>11021668.306</v>
      </c>
      <c r="FB5" s="2">
        <v>11221496.421</v>
      </c>
      <c r="FC5" s="2">
        <v>11424949.1</v>
      </c>
      <c r="FD5" s="2">
        <v>11542746.309</v>
      </c>
      <c r="FE5" s="2">
        <v>11661776.432</v>
      </c>
      <c r="FF5" s="2">
        <v>11782052.559</v>
      </c>
      <c r="FG5" s="2">
        <v>11903587.923</v>
      </c>
      <c r="FH5" s="2">
        <v>12026395.9</v>
      </c>
      <c r="FI5" s="2">
        <v>12202849.474</v>
      </c>
      <c r="FJ5" s="2">
        <v>12381898.132</v>
      </c>
      <c r="FK5" s="2">
        <v>12563580.13</v>
      </c>
      <c r="FL5" s="2">
        <v>12747934.288</v>
      </c>
      <c r="FM5" s="2">
        <v>12935000</v>
      </c>
      <c r="FN5" s="20">
        <v>10529.677</v>
      </c>
      <c r="FO5" s="20">
        <v>10742.833</v>
      </c>
      <c r="FP5" s="20">
        <v>11008.253</v>
      </c>
      <c r="FQ5" s="20">
        <v>11221.408</v>
      </c>
      <c r="FR5" s="20">
        <v>11443.787</v>
      </c>
      <c r="FS5" s="20">
        <v>11670.264</v>
      </c>
      <c r="FT5" s="20">
        <v>11939.783</v>
      </c>
      <c r="FU5" s="20">
        <v>12091.451</v>
      </c>
      <c r="FV5" s="20">
        <v>12306.657</v>
      </c>
      <c r="FW5" s="20">
        <v>12566.952</v>
      </c>
      <c r="FX5" s="20">
        <v>12817</v>
      </c>
      <c r="FY5" s="20">
        <v>13067</v>
      </c>
      <c r="FZ5" s="20">
        <v>13304</v>
      </c>
      <c r="GA5" s="20">
        <v>13505</v>
      </c>
      <c r="GB5" s="20">
        <v>13723</v>
      </c>
      <c r="GC5" s="20">
        <v>13893</v>
      </c>
      <c r="GD5" s="20">
        <v>14033</v>
      </c>
      <c r="GE5" s="20">
        <v>14192</v>
      </c>
      <c r="GF5" s="20">
        <v>14359</v>
      </c>
      <c r="GG5" s="20">
        <v>14516</v>
      </c>
      <c r="GH5" s="20">
        <v>14695</v>
      </c>
      <c r="GI5" s="20">
        <v>14923</v>
      </c>
      <c r="GJ5" s="20">
        <v>15184</v>
      </c>
      <c r="GK5" s="20">
        <v>15393</v>
      </c>
      <c r="GL5" s="20">
        <v>15579</v>
      </c>
      <c r="GM5" s="20">
        <v>15788</v>
      </c>
      <c r="GN5" s="20">
        <v>16018</v>
      </c>
      <c r="GO5" s="20">
        <v>16264</v>
      </c>
      <c r="GP5" s="20">
        <v>16538</v>
      </c>
      <c r="GQ5" s="20">
        <v>16833</v>
      </c>
      <c r="GR5" s="20">
        <v>17085</v>
      </c>
      <c r="GS5" s="20">
        <v>17284</v>
      </c>
      <c r="GT5" s="20">
        <v>17489</v>
      </c>
      <c r="GU5" s="20">
        <v>17657</v>
      </c>
      <c r="GV5" s="20">
        <v>17838</v>
      </c>
      <c r="GW5" s="20">
        <v>18072</v>
      </c>
      <c r="GX5" s="20">
        <v>18311</v>
      </c>
      <c r="GY5" s="20">
        <v>18524</v>
      </c>
      <c r="GZ5" s="20">
        <v>18730</v>
      </c>
      <c r="HA5" s="20">
        <v>18937</v>
      </c>
      <c r="HB5" s="20">
        <v>19157</v>
      </c>
    </row>
    <row r="6" spans="1:210" ht="12.75">
      <c r="A6" s="15" t="s">
        <v>5</v>
      </c>
      <c r="B6" s="15" t="s">
        <v>104</v>
      </c>
      <c r="C6" s="15">
        <v>5</v>
      </c>
      <c r="D6" s="16"/>
      <c r="E6" s="7">
        <f t="shared" si="0"/>
        <v>1.0028959117447682</v>
      </c>
      <c r="F6" s="19">
        <v>25.482933</v>
      </c>
      <c r="G6" s="19">
        <v>25.448302</v>
      </c>
      <c r="H6" s="19">
        <v>23.9048</v>
      </c>
      <c r="I6" s="19">
        <v>23.493926</v>
      </c>
      <c r="J6" s="19">
        <v>26.177354</v>
      </c>
      <c r="K6" s="19">
        <v>26.021805</v>
      </c>
      <c r="L6" s="19">
        <v>27.624763</v>
      </c>
      <c r="M6" s="19">
        <v>26.390995</v>
      </c>
      <c r="N6" s="19">
        <v>26.543367</v>
      </c>
      <c r="O6" s="19">
        <v>26.739695</v>
      </c>
      <c r="P6" s="19">
        <v>28.608051</v>
      </c>
      <c r="Q6" s="19">
        <v>28.107045</v>
      </c>
      <c r="R6" s="19">
        <v>29.052204</v>
      </c>
      <c r="S6" s="19">
        <v>30.091933</v>
      </c>
      <c r="T6" s="19">
        <v>29.530644</v>
      </c>
      <c r="U6" s="19">
        <v>25.932934</v>
      </c>
      <c r="V6" s="19">
        <v>27.55304</v>
      </c>
      <c r="W6" s="19">
        <v>27.922631</v>
      </c>
      <c r="X6" s="19">
        <v>26.558791</v>
      </c>
      <c r="Y6" s="19">
        <v>27.61079</v>
      </c>
      <c r="Z6" s="19">
        <v>28.365578</v>
      </c>
      <c r="AA6" s="19">
        <v>25.694346</v>
      </c>
      <c r="AB6" s="19">
        <v>23.205554</v>
      </c>
      <c r="AC6" s="19">
        <v>22.758368</v>
      </c>
      <c r="AD6" s="19">
        <v>24.641373</v>
      </c>
      <c r="AE6" s="19">
        <v>24.719075</v>
      </c>
      <c r="AF6" s="19">
        <v>24.783197</v>
      </c>
      <c r="AG6" s="19">
        <v>25.060979</v>
      </c>
      <c r="AH6" s="19">
        <v>24.790135</v>
      </c>
      <c r="AI6" s="19">
        <v>24.68831</v>
      </c>
      <c r="AJ6" s="19">
        <v>24.959059</v>
      </c>
      <c r="AK6" s="19">
        <v>25.62776</v>
      </c>
      <c r="AL6" s="19">
        <v>24.960646</v>
      </c>
      <c r="AM6" s="19">
        <v>24.189144</v>
      </c>
      <c r="AN6" s="19">
        <v>25.127472</v>
      </c>
      <c r="AO6" s="19">
        <v>25.628086</v>
      </c>
      <c r="AP6" s="19">
        <v>25.014615</v>
      </c>
      <c r="AQ6" s="19">
        <v>25.577436</v>
      </c>
      <c r="AR6" s="19">
        <v>25.354023</v>
      </c>
      <c r="AS6" s="19">
        <v>25.550232</v>
      </c>
      <c r="AT6" s="19">
        <v>25.72301</v>
      </c>
      <c r="AU6" s="19">
        <v>7336.9344</v>
      </c>
      <c r="AV6" s="19">
        <v>7697.4203</v>
      </c>
      <c r="AW6" s="19">
        <v>7808.3231</v>
      </c>
      <c r="AX6" s="19">
        <v>8073.8523</v>
      </c>
      <c r="AY6" s="19">
        <v>8571.6721</v>
      </c>
      <c r="AZ6" s="19">
        <v>8781.8673</v>
      </c>
      <c r="BA6" s="19">
        <v>9260.2391</v>
      </c>
      <c r="BB6" s="19">
        <v>9475.1515</v>
      </c>
      <c r="BC6" s="19">
        <v>9865.2525</v>
      </c>
      <c r="BD6" s="19">
        <v>10434.077</v>
      </c>
      <c r="BE6" s="19">
        <v>11175.561</v>
      </c>
      <c r="BF6" s="19">
        <v>11694.421</v>
      </c>
      <c r="BG6" s="19">
        <v>12381.38</v>
      </c>
      <c r="BH6" s="19">
        <v>12945.741</v>
      </c>
      <c r="BI6" s="19">
        <v>13410.545</v>
      </c>
      <c r="BJ6" s="19">
        <v>13283.128</v>
      </c>
      <c r="BK6" s="19">
        <v>13953.41</v>
      </c>
      <c r="BL6" s="19">
        <v>14622.271</v>
      </c>
      <c r="BM6" s="19">
        <v>14543.574</v>
      </c>
      <c r="BN6" s="19">
        <v>15404.622</v>
      </c>
      <c r="BO6" s="19">
        <v>15781.824</v>
      </c>
      <c r="BP6" s="19">
        <v>15644.842</v>
      </c>
      <c r="BQ6" s="19">
        <v>15864.443</v>
      </c>
      <c r="BR6" s="19">
        <v>16319.262</v>
      </c>
      <c r="BS6" s="19">
        <v>16404.708</v>
      </c>
      <c r="BT6" s="19">
        <v>16764.112</v>
      </c>
      <c r="BU6" s="19">
        <v>17142.486</v>
      </c>
      <c r="BV6" s="19">
        <v>17421.083</v>
      </c>
      <c r="BW6" s="19">
        <v>18419.396</v>
      </c>
      <c r="BX6" s="19">
        <v>19138.174</v>
      </c>
      <c r="BY6" s="19">
        <v>19812.83</v>
      </c>
      <c r="BZ6" s="19">
        <v>20281.421</v>
      </c>
      <c r="CA6" s="19">
        <v>20429.024</v>
      </c>
      <c r="CB6" s="19">
        <v>20298.727</v>
      </c>
      <c r="CC6" s="19">
        <v>20738.403</v>
      </c>
      <c r="CD6" s="19">
        <v>21025.726</v>
      </c>
      <c r="CE6" s="19">
        <v>21398.973</v>
      </c>
      <c r="CF6" s="19">
        <v>21716.776</v>
      </c>
      <c r="CG6" s="19">
        <v>22457.728</v>
      </c>
      <c r="CH6" s="19">
        <v>23047.014</v>
      </c>
      <c r="CI6" s="19">
        <v>23676.454</v>
      </c>
      <c r="CJ6" s="2">
        <v>65.8342692962542</v>
      </c>
      <c r="CK6" s="2">
        <v>65.3708186679836</v>
      </c>
      <c r="CL6" s="2">
        <v>64.8765290883591</v>
      </c>
      <c r="CM6" s="2">
        <v>64.3976434467373</v>
      </c>
      <c r="CN6" s="2">
        <v>63.9159693416493</v>
      </c>
      <c r="CO6" s="2">
        <v>63.4667263955892</v>
      </c>
      <c r="CP6" s="2">
        <v>62.9152038587849</v>
      </c>
      <c r="CQ6" s="2">
        <v>62.567533878441</v>
      </c>
      <c r="CR6" s="2">
        <v>62.2738184596577</v>
      </c>
      <c r="CS6" s="2">
        <v>61.999209588299</v>
      </c>
      <c r="CT6" s="2">
        <v>61.5603945596553</v>
      </c>
      <c r="CU6" s="2">
        <v>61.5592531903485</v>
      </c>
      <c r="CV6" s="2">
        <v>61.4286144207723</v>
      </c>
      <c r="CW6" s="2">
        <v>61.3581582417582</v>
      </c>
      <c r="CX6" s="2">
        <v>61.5494363299841</v>
      </c>
      <c r="CY6" s="2">
        <v>61.8970725251456</v>
      </c>
      <c r="CZ6" s="2">
        <v>62.3744736758475</v>
      </c>
      <c r="DA6" s="2">
        <v>62.7642886625215</v>
      </c>
      <c r="DB6" s="2">
        <v>63.265481451079</v>
      </c>
      <c r="DC6" s="2">
        <v>63.7455629006622</v>
      </c>
      <c r="DD6" s="2">
        <v>64.1784615384615</v>
      </c>
      <c r="DE6" s="2">
        <v>64.7313385855915</v>
      </c>
      <c r="DF6" s="2">
        <v>65.3152394375495</v>
      </c>
      <c r="DG6" s="2">
        <v>66.1752691869703</v>
      </c>
      <c r="DH6" s="2">
        <v>66.8521164592161</v>
      </c>
      <c r="DI6" s="2">
        <v>67.5093130377234</v>
      </c>
      <c r="DJ6" s="2">
        <v>67.7442822604098</v>
      </c>
      <c r="DK6" s="2">
        <v>67.999148870989</v>
      </c>
      <c r="DL6" s="2">
        <v>68.130244279131</v>
      </c>
      <c r="DM6" s="2">
        <v>68.1343681107005</v>
      </c>
      <c r="DN6" s="2">
        <v>67.6303713579352</v>
      </c>
      <c r="DO6" s="2">
        <v>67.2475513742828</v>
      </c>
      <c r="DP6" s="2">
        <v>67.0023120686604</v>
      </c>
      <c r="DQ6" s="2">
        <v>66.8361554609751</v>
      </c>
      <c r="DR6" s="2">
        <v>66.9932672438493</v>
      </c>
      <c r="DS6" s="2">
        <v>67.3152479184789</v>
      </c>
      <c r="DT6" s="2">
        <v>67.4069549432401</v>
      </c>
      <c r="DU6" s="2">
        <v>67.4956346612687</v>
      </c>
      <c r="DV6" s="2">
        <v>67.6391803625696</v>
      </c>
      <c r="DW6" s="2">
        <v>67.7200317958541</v>
      </c>
      <c r="DX6" s="2">
        <v>67.7661820118763</v>
      </c>
      <c r="DY6" s="2">
        <v>4639999.3</v>
      </c>
      <c r="DZ6" s="2">
        <v>4632829.919</v>
      </c>
      <c r="EA6" s="2">
        <v>4625696.524</v>
      </c>
      <c r="EB6" s="2">
        <v>4618598.988</v>
      </c>
      <c r="EC6" s="2">
        <v>4611537.188</v>
      </c>
      <c r="ED6" s="2">
        <v>4604511</v>
      </c>
      <c r="EE6" s="2">
        <v>4597843.098</v>
      </c>
      <c r="EF6" s="2">
        <v>4591205.636</v>
      </c>
      <c r="EG6" s="2">
        <v>4584598.515</v>
      </c>
      <c r="EH6" s="2">
        <v>4578021.636</v>
      </c>
      <c r="EI6" s="2">
        <v>4571474.9</v>
      </c>
      <c r="EJ6" s="2">
        <v>4592320.288</v>
      </c>
      <c r="EK6" s="2">
        <v>4613288.943</v>
      </c>
      <c r="EL6" s="2">
        <v>4634381.692</v>
      </c>
      <c r="EM6" s="2">
        <v>4655599.364</v>
      </c>
      <c r="EN6" s="2">
        <v>4676942.8</v>
      </c>
      <c r="EO6" s="2">
        <v>4710520.252</v>
      </c>
      <c r="EP6" s="2">
        <v>4744352.58</v>
      </c>
      <c r="EQ6" s="2">
        <v>4778441.814</v>
      </c>
      <c r="ER6" s="2">
        <v>4812789.999</v>
      </c>
      <c r="ES6" s="2">
        <v>4847399.2</v>
      </c>
      <c r="ET6" s="2">
        <v>4896925.764</v>
      </c>
      <c r="EU6" s="2">
        <v>4946976.235</v>
      </c>
      <c r="EV6" s="2">
        <v>4997556.329</v>
      </c>
      <c r="EW6" s="2">
        <v>5048671.835</v>
      </c>
      <c r="EX6" s="2">
        <v>5100328.6</v>
      </c>
      <c r="EY6" s="2">
        <v>5124854.953</v>
      </c>
      <c r="EZ6" s="2">
        <v>5149575.544</v>
      </c>
      <c r="FA6" s="2">
        <v>5174492.053</v>
      </c>
      <c r="FB6" s="2">
        <v>5199606.168</v>
      </c>
      <c r="FC6" s="2">
        <v>5224919.6</v>
      </c>
      <c r="FD6" s="2">
        <v>5262726.123</v>
      </c>
      <c r="FE6" s="2">
        <v>5300820.917</v>
      </c>
      <c r="FF6" s="2">
        <v>5339206.279</v>
      </c>
      <c r="FG6" s="2">
        <v>5377884.528</v>
      </c>
      <c r="FH6" s="2">
        <v>5416858</v>
      </c>
      <c r="FI6" s="2">
        <v>5432589.386</v>
      </c>
      <c r="FJ6" s="2">
        <v>5448369.122</v>
      </c>
      <c r="FK6" s="2">
        <v>5464197.366</v>
      </c>
      <c r="FL6" s="2">
        <v>5480074.273</v>
      </c>
      <c r="FM6" s="2">
        <v>5496000</v>
      </c>
      <c r="FN6" s="20">
        <v>7069.2598</v>
      </c>
      <c r="FO6" s="20">
        <v>7108.3774</v>
      </c>
      <c r="FP6" s="20">
        <v>7151.5071</v>
      </c>
      <c r="FQ6" s="20">
        <v>7193.6338</v>
      </c>
      <c r="FR6" s="20">
        <v>7236.7635</v>
      </c>
      <c r="FS6" s="20">
        <v>7276.8842</v>
      </c>
      <c r="FT6" s="20">
        <v>7330.0441</v>
      </c>
      <c r="FU6" s="20">
        <v>7360.1346</v>
      </c>
      <c r="FV6" s="20">
        <v>7384.2069</v>
      </c>
      <c r="FW6" s="20">
        <v>7406.2733</v>
      </c>
      <c r="FX6" s="20">
        <v>7448.4</v>
      </c>
      <c r="FY6" s="20">
        <v>7482.4</v>
      </c>
      <c r="FZ6" s="20">
        <v>7525.3</v>
      </c>
      <c r="GA6" s="20">
        <v>7567.2</v>
      </c>
      <c r="GB6" s="20">
        <v>7580.1</v>
      </c>
      <c r="GC6" s="20">
        <v>7560.2</v>
      </c>
      <c r="GD6" s="20">
        <v>7547.2</v>
      </c>
      <c r="GE6" s="20">
        <v>7549.2</v>
      </c>
      <c r="GF6" s="20">
        <v>7543.2</v>
      </c>
      <c r="GG6" s="20">
        <v>7530.2</v>
      </c>
      <c r="GH6" s="20">
        <v>7530.2</v>
      </c>
      <c r="GI6" s="20">
        <v>7550.2</v>
      </c>
      <c r="GJ6" s="20">
        <v>7557.2</v>
      </c>
      <c r="GK6" s="20">
        <v>7548.2</v>
      </c>
      <c r="GL6" s="20">
        <v>7552.2</v>
      </c>
      <c r="GM6" s="20">
        <v>7559.2</v>
      </c>
      <c r="GN6" s="20">
        <v>7569.1</v>
      </c>
      <c r="GO6" s="20">
        <v>7579.1</v>
      </c>
      <c r="GP6" s="20">
        <v>7596.1</v>
      </c>
      <c r="GQ6" s="20">
        <v>7623.6</v>
      </c>
      <c r="GR6" s="20">
        <v>7718.2</v>
      </c>
      <c r="GS6" s="20">
        <v>7795.8</v>
      </c>
      <c r="GT6" s="20">
        <v>7913.8</v>
      </c>
      <c r="GU6" s="20">
        <v>7991.5</v>
      </c>
      <c r="GV6" s="20">
        <v>8029.7</v>
      </c>
      <c r="GW6" s="20">
        <v>8046.5</v>
      </c>
      <c r="GX6" s="20">
        <v>8059.4</v>
      </c>
      <c r="GY6" s="20">
        <v>8072.2</v>
      </c>
      <c r="GZ6" s="20">
        <v>8078.4</v>
      </c>
      <c r="HA6" s="20">
        <v>8092.3</v>
      </c>
      <c r="HB6" s="20">
        <v>8110.2</v>
      </c>
    </row>
    <row r="7" spans="1:210" ht="12.75">
      <c r="A7" s="15" t="s">
        <v>6</v>
      </c>
      <c r="B7" s="15" t="s">
        <v>109</v>
      </c>
      <c r="C7" s="15">
        <v>6</v>
      </c>
      <c r="D7" s="16"/>
      <c r="E7" s="7">
        <f t="shared" si="0"/>
        <v>1.4098342104179433</v>
      </c>
      <c r="F7" s="19">
        <v>5.951598</v>
      </c>
      <c r="G7" s="19">
        <v>7.1583407</v>
      </c>
      <c r="H7" s="19">
        <v>10.71844</v>
      </c>
      <c r="I7" s="19">
        <v>7.7181715</v>
      </c>
      <c r="J7" s="19">
        <v>9.5482523</v>
      </c>
      <c r="K7" s="19">
        <v>10.525428</v>
      </c>
      <c r="L7" s="19">
        <v>10.707874</v>
      </c>
      <c r="M7" s="19">
        <v>12.594847</v>
      </c>
      <c r="N7" s="19">
        <v>16.059761</v>
      </c>
      <c r="O7" s="19">
        <v>14.372199</v>
      </c>
      <c r="P7" s="19">
        <v>12.36582</v>
      </c>
      <c r="Q7" s="19">
        <v>9.677457</v>
      </c>
      <c r="R7" s="19">
        <v>4.7056428</v>
      </c>
      <c r="S7" s="19">
        <v>9.4194396</v>
      </c>
      <c r="T7" s="19">
        <v>7.7195615</v>
      </c>
      <c r="U7" s="19">
        <v>6.8218413</v>
      </c>
      <c r="V7" s="19">
        <v>6.9268661</v>
      </c>
      <c r="W7" s="19">
        <v>8.3065642</v>
      </c>
      <c r="X7" s="19">
        <v>9.9775577</v>
      </c>
      <c r="Y7" s="19">
        <v>9.7939128</v>
      </c>
      <c r="Z7" s="19">
        <v>14.11252</v>
      </c>
      <c r="AA7" s="19">
        <v>13.077179</v>
      </c>
      <c r="AB7" s="19">
        <v>12.260416</v>
      </c>
      <c r="AC7" s="19">
        <v>9.1039144</v>
      </c>
      <c r="AD7" s="19">
        <v>9.0762919</v>
      </c>
      <c r="AE7" s="19">
        <v>9.8971112</v>
      </c>
      <c r="AF7" s="19">
        <v>9.1959652</v>
      </c>
      <c r="AG7" s="19">
        <v>9.8542231</v>
      </c>
      <c r="AH7" s="19">
        <v>9.8168197</v>
      </c>
      <c r="AI7" s="19">
        <v>9.9219823</v>
      </c>
      <c r="AJ7" s="19">
        <v>9.353362</v>
      </c>
      <c r="AK7" s="19">
        <v>9.1865313</v>
      </c>
      <c r="AL7" s="19">
        <v>8.8875547</v>
      </c>
      <c r="AM7" s="19">
        <v>8.9808069</v>
      </c>
      <c r="AN7" s="19">
        <v>9.3196612</v>
      </c>
      <c r="AO7" s="19">
        <v>9.7035413</v>
      </c>
      <c r="AP7" s="19">
        <v>10.161144</v>
      </c>
      <c r="AQ7" s="19">
        <v>10.735054</v>
      </c>
      <c r="AR7" s="19">
        <v>11.509813</v>
      </c>
      <c r="AS7" s="19">
        <v>12.167367</v>
      </c>
      <c r="AT7" s="19">
        <v>12.362461</v>
      </c>
      <c r="AU7" s="19">
        <v>1057.2838</v>
      </c>
      <c r="AV7" s="19">
        <v>1020.6764</v>
      </c>
      <c r="AW7" s="19">
        <v>1088.5649</v>
      </c>
      <c r="AX7" s="19">
        <v>1114.9477</v>
      </c>
      <c r="AY7" s="19">
        <v>1105.3401</v>
      </c>
      <c r="AZ7" s="19">
        <v>1089.1081</v>
      </c>
      <c r="BA7" s="19">
        <v>1085.5725</v>
      </c>
      <c r="BB7" s="19">
        <v>1021.0766</v>
      </c>
      <c r="BC7" s="19">
        <v>1054.6081</v>
      </c>
      <c r="BD7" s="19">
        <v>1056.0177</v>
      </c>
      <c r="BE7" s="19">
        <v>1104.5605</v>
      </c>
      <c r="BF7" s="19">
        <v>1040.195</v>
      </c>
      <c r="BG7" s="19">
        <v>914.35689</v>
      </c>
      <c r="BH7" s="19">
        <v>875.49029</v>
      </c>
      <c r="BI7" s="19">
        <v>988.88265</v>
      </c>
      <c r="BJ7" s="19">
        <v>963.42508</v>
      </c>
      <c r="BK7" s="19">
        <v>978.40873</v>
      </c>
      <c r="BL7" s="19">
        <v>956.14834</v>
      </c>
      <c r="BM7" s="19">
        <v>982.66979</v>
      </c>
      <c r="BN7" s="19">
        <v>1022.6504</v>
      </c>
      <c r="BO7" s="19">
        <v>973.29953</v>
      </c>
      <c r="BP7" s="19">
        <v>1059.2896</v>
      </c>
      <c r="BQ7" s="19">
        <v>1077.0815</v>
      </c>
      <c r="BR7" s="19">
        <v>1132.7498</v>
      </c>
      <c r="BS7" s="19">
        <v>1157.2549</v>
      </c>
      <c r="BT7" s="19">
        <v>1164.579</v>
      </c>
      <c r="BU7" s="19">
        <v>1187.2138</v>
      </c>
      <c r="BV7" s="19">
        <v>1197.6154</v>
      </c>
      <c r="BW7" s="19">
        <v>1206.3835</v>
      </c>
      <c r="BX7" s="19">
        <v>1209.5127</v>
      </c>
      <c r="BY7" s="19">
        <v>1278.1274</v>
      </c>
      <c r="BZ7" s="19">
        <v>1293.355</v>
      </c>
      <c r="CA7" s="19">
        <v>1341.3992</v>
      </c>
      <c r="CB7" s="19">
        <v>1390.2137</v>
      </c>
      <c r="CC7" s="19">
        <v>1418.2782</v>
      </c>
      <c r="CD7" s="19">
        <v>1467.0726</v>
      </c>
      <c r="CE7" s="19">
        <v>1506.2512</v>
      </c>
      <c r="CF7" s="19">
        <v>1545.5367</v>
      </c>
      <c r="CG7" s="19">
        <v>1589.197</v>
      </c>
      <c r="CH7" s="19">
        <v>1623.4009</v>
      </c>
      <c r="CI7" s="19">
        <v>1683.8812</v>
      </c>
      <c r="CJ7" s="2">
        <v>54.1580081395349</v>
      </c>
      <c r="CK7" s="2">
        <v>53.6220008837328</v>
      </c>
      <c r="CL7" s="2">
        <v>53.095252494998</v>
      </c>
      <c r="CM7" s="2">
        <v>52.5736063734323</v>
      </c>
      <c r="CN7" s="2">
        <v>52.0541112456457</v>
      </c>
      <c r="CO7" s="2">
        <v>51.5349072665425</v>
      </c>
      <c r="CP7" s="2">
        <v>51.4733448173682</v>
      </c>
      <c r="CQ7" s="2">
        <v>51.4052836650707</v>
      </c>
      <c r="CR7" s="2">
        <v>51.3310991157632</v>
      </c>
      <c r="CS7" s="2">
        <v>51.25174840912</v>
      </c>
      <c r="CT7" s="2">
        <v>51.1686908647844</v>
      </c>
      <c r="CU7" s="2">
        <v>51.1455008816859</v>
      </c>
      <c r="CV7" s="2">
        <v>51.1326437645126</v>
      </c>
      <c r="CW7" s="2">
        <v>51.1341116432155</v>
      </c>
      <c r="CX7" s="2">
        <v>51.1518898373636</v>
      </c>
      <c r="CY7" s="2">
        <v>51.186164704326</v>
      </c>
      <c r="CZ7" s="2">
        <v>51.4256173502338</v>
      </c>
      <c r="DA7" s="2">
        <v>51.6879534205933</v>
      </c>
      <c r="DB7" s="2">
        <v>51.9594309813264</v>
      </c>
      <c r="DC7" s="2">
        <v>52.2197936946165</v>
      </c>
      <c r="DD7" s="2">
        <v>52.4578577447974</v>
      </c>
      <c r="DE7" s="2">
        <v>52.7106717260873</v>
      </c>
      <c r="DF7" s="2">
        <v>52.9515144448085</v>
      </c>
      <c r="DG7" s="2">
        <v>53.1829345262787</v>
      </c>
      <c r="DH7" s="2">
        <v>53.4087693283306</v>
      </c>
      <c r="DI7" s="2">
        <v>53.6339621164523</v>
      </c>
      <c r="DJ7" s="2">
        <v>53.851276908436</v>
      </c>
      <c r="DK7" s="2">
        <v>54.080554471781</v>
      </c>
      <c r="DL7" s="2">
        <v>54.3293499450586</v>
      </c>
      <c r="DM7" s="2">
        <v>54.6058912888629</v>
      </c>
      <c r="DN7" s="2">
        <v>54.9190743921836</v>
      </c>
      <c r="DO7" s="2">
        <v>55.1543189361503</v>
      </c>
      <c r="DP7" s="2">
        <v>55.3968310452896</v>
      </c>
      <c r="DQ7" s="2">
        <v>55.6445751678161</v>
      </c>
      <c r="DR7" s="2">
        <v>55.8955995646809</v>
      </c>
      <c r="DS7" s="2">
        <v>56.1480789977524</v>
      </c>
      <c r="DT7" s="2">
        <v>56.687541147479</v>
      </c>
      <c r="DU7" s="2">
        <v>57.2381582240123</v>
      </c>
      <c r="DV7" s="2">
        <v>57.8001478597039</v>
      </c>
      <c r="DW7" s="2">
        <v>58.3737398283023</v>
      </c>
      <c r="DX7" s="2">
        <v>58.959175887066</v>
      </c>
      <c r="DY7" s="2">
        <v>27945532.2</v>
      </c>
      <c r="DZ7" s="2">
        <v>28372430.21</v>
      </c>
      <c r="EA7" s="2">
        <v>28806059.36</v>
      </c>
      <c r="EB7" s="2">
        <v>29246528.99</v>
      </c>
      <c r="EC7" s="2">
        <v>29693950.23</v>
      </c>
      <c r="ED7" s="2">
        <v>30148436.1</v>
      </c>
      <c r="EE7" s="2">
        <v>30885108.42</v>
      </c>
      <c r="EF7" s="2">
        <v>31639797.88</v>
      </c>
      <c r="EG7" s="2">
        <v>32412945.54</v>
      </c>
      <c r="EH7" s="2">
        <v>33205003.26</v>
      </c>
      <c r="EI7" s="2">
        <v>34016434</v>
      </c>
      <c r="EJ7" s="2">
        <v>34903868.6</v>
      </c>
      <c r="EK7" s="2">
        <v>35814489.97</v>
      </c>
      <c r="EL7" s="2">
        <v>36748904.84</v>
      </c>
      <c r="EM7" s="2">
        <v>37707735.82</v>
      </c>
      <c r="EN7" s="2">
        <v>38691621.9</v>
      </c>
      <c r="EO7" s="2">
        <v>39845987.67</v>
      </c>
      <c r="EP7" s="2">
        <v>41034854.3</v>
      </c>
      <c r="EQ7" s="2">
        <v>42259254.71</v>
      </c>
      <c r="ER7" s="2">
        <v>43520252.83</v>
      </c>
      <c r="ES7" s="2">
        <v>44818944.5</v>
      </c>
      <c r="ET7" s="2">
        <v>46183725.36</v>
      </c>
      <c r="EU7" s="2">
        <v>47590094.18</v>
      </c>
      <c r="EV7" s="2">
        <v>49039319.14</v>
      </c>
      <c r="EW7" s="2">
        <v>50532707.1</v>
      </c>
      <c r="EX7" s="2">
        <v>52071604.8</v>
      </c>
      <c r="EY7" s="2">
        <v>53644272.6</v>
      </c>
      <c r="EZ7" s="2">
        <v>55264458.93</v>
      </c>
      <c r="FA7" s="2">
        <v>56933600.17</v>
      </c>
      <c r="FB7" s="2">
        <v>58653176.2</v>
      </c>
      <c r="FC7" s="2">
        <v>60424711.6</v>
      </c>
      <c r="FD7" s="2">
        <v>61768706.15</v>
      </c>
      <c r="FE7" s="2">
        <v>63142626.47</v>
      </c>
      <c r="FF7" s="2">
        <v>64547139.62</v>
      </c>
      <c r="FG7" s="2">
        <v>65982927.5</v>
      </c>
      <c r="FH7" s="2">
        <v>67450687.3</v>
      </c>
      <c r="FI7" s="2">
        <v>69298393.27</v>
      </c>
      <c r="FJ7" s="2">
        <v>71201927.79</v>
      </c>
      <c r="FK7" s="2">
        <v>73163109.26</v>
      </c>
      <c r="FL7" s="2">
        <v>75183818.32</v>
      </c>
      <c r="FM7" s="2">
        <v>77266000</v>
      </c>
      <c r="FN7" s="20">
        <v>51419</v>
      </c>
      <c r="FO7" s="20">
        <v>52685.82</v>
      </c>
      <c r="FP7" s="20">
        <v>54006.472</v>
      </c>
      <c r="FQ7" s="20">
        <v>55383.008</v>
      </c>
      <c r="FR7" s="20">
        <v>56817.5</v>
      </c>
      <c r="FS7" s="20">
        <v>58312</v>
      </c>
      <c r="FT7" s="20">
        <v>59865.14</v>
      </c>
      <c r="FU7" s="20">
        <v>61475.552</v>
      </c>
      <c r="FV7" s="20">
        <v>63145.288</v>
      </c>
      <c r="FW7" s="20">
        <v>64876.42</v>
      </c>
      <c r="FX7" s="20">
        <v>66671</v>
      </c>
      <c r="FY7" s="20">
        <v>68527.664</v>
      </c>
      <c r="FZ7" s="20">
        <v>70445.032</v>
      </c>
      <c r="GA7" s="20">
        <v>72425.168</v>
      </c>
      <c r="GB7" s="20">
        <v>74470.144</v>
      </c>
      <c r="GC7" s="20">
        <v>76582</v>
      </c>
      <c r="GD7" s="20">
        <v>78572.992</v>
      </c>
      <c r="GE7" s="20">
        <v>80556.224</v>
      </c>
      <c r="GF7" s="20">
        <v>82555.744</v>
      </c>
      <c r="GG7" s="20">
        <v>84595.648</v>
      </c>
      <c r="GH7" s="20">
        <v>86700</v>
      </c>
      <c r="GI7" s="20">
        <v>88631.712</v>
      </c>
      <c r="GJ7" s="20">
        <v>90825.216</v>
      </c>
      <c r="GK7" s="20">
        <v>93185.664</v>
      </c>
      <c r="GL7" s="20">
        <v>95618.208</v>
      </c>
      <c r="GM7" s="20">
        <v>98028</v>
      </c>
      <c r="GN7" s="20">
        <v>100956.86</v>
      </c>
      <c r="GO7" s="20">
        <v>103570.67</v>
      </c>
      <c r="GP7" s="20">
        <v>105954.05</v>
      </c>
      <c r="GQ7" s="20">
        <v>108191.62</v>
      </c>
      <c r="GR7" s="20">
        <v>110368</v>
      </c>
      <c r="GS7" s="20">
        <v>112426.78</v>
      </c>
      <c r="GT7" s="20">
        <v>114311.55</v>
      </c>
      <c r="GU7" s="20">
        <v>116106.93</v>
      </c>
      <c r="GV7" s="20">
        <v>117897.54</v>
      </c>
      <c r="GW7" s="20">
        <v>119768</v>
      </c>
      <c r="GX7" s="20">
        <v>121679.34</v>
      </c>
      <c r="GY7" s="20">
        <v>124381.41</v>
      </c>
      <c r="GZ7" s="20">
        <v>126564.7</v>
      </c>
      <c r="HA7" s="20">
        <v>128787.32</v>
      </c>
      <c r="HB7" s="20">
        <v>131050</v>
      </c>
    </row>
    <row r="8" spans="1:210" ht="12.75">
      <c r="A8" s="15" t="s">
        <v>7</v>
      </c>
      <c r="B8" s="15" t="s">
        <v>106</v>
      </c>
      <c r="C8" s="15">
        <v>7</v>
      </c>
      <c r="D8" s="16"/>
      <c r="E8" s="7">
        <f t="shared" si="0"/>
        <v>0.9985175090145423</v>
      </c>
      <c r="F8" s="19">
        <v>24.148612</v>
      </c>
      <c r="G8" s="19">
        <v>26.179565</v>
      </c>
      <c r="H8" s="19">
        <v>25.83223</v>
      </c>
      <c r="I8" s="19">
        <v>24.79223</v>
      </c>
      <c r="J8" s="19">
        <v>27.811963</v>
      </c>
      <c r="K8" s="19">
        <v>27.214687</v>
      </c>
      <c r="L8" s="19">
        <v>28.227973</v>
      </c>
      <c r="M8" s="19">
        <v>27.406511</v>
      </c>
      <c r="N8" s="19">
        <v>26.518151</v>
      </c>
      <c r="O8" s="19">
        <v>27.317811</v>
      </c>
      <c r="P8" s="19">
        <v>27.666749</v>
      </c>
      <c r="Q8" s="19">
        <v>26.225898</v>
      </c>
      <c r="R8" s="19">
        <v>24.970835</v>
      </c>
      <c r="S8" s="19">
        <v>25.816562</v>
      </c>
      <c r="T8" s="19">
        <v>27.168047</v>
      </c>
      <c r="U8" s="19">
        <v>24.03391</v>
      </c>
      <c r="V8" s="19">
        <v>24.562786</v>
      </c>
      <c r="W8" s="19">
        <v>24.288213</v>
      </c>
      <c r="X8" s="19">
        <v>23.90687</v>
      </c>
      <c r="Y8" s="19">
        <v>23.242383</v>
      </c>
      <c r="Z8" s="19">
        <v>23.877353</v>
      </c>
      <c r="AA8" s="19">
        <v>20.80007</v>
      </c>
      <c r="AB8" s="19">
        <v>19.600806</v>
      </c>
      <c r="AC8" s="19">
        <v>18.170809</v>
      </c>
      <c r="AD8" s="19">
        <v>19.283795</v>
      </c>
      <c r="AE8" s="19">
        <v>19.041431</v>
      </c>
      <c r="AF8" s="19">
        <v>19.192797</v>
      </c>
      <c r="AG8" s="19">
        <v>20.61539</v>
      </c>
      <c r="AH8" s="19">
        <v>22.709335</v>
      </c>
      <c r="AI8" s="19">
        <v>23.983083</v>
      </c>
      <c r="AJ8" s="19">
        <v>24.70098</v>
      </c>
      <c r="AK8" s="19">
        <v>23.29283</v>
      </c>
      <c r="AL8" s="19">
        <v>23.158175</v>
      </c>
      <c r="AM8" s="19">
        <v>22.54103</v>
      </c>
      <c r="AN8" s="19">
        <v>22.35231</v>
      </c>
      <c r="AO8" s="19">
        <v>23.120256</v>
      </c>
      <c r="AP8" s="19">
        <v>22.533899</v>
      </c>
      <c r="AQ8" s="19">
        <v>23.370964</v>
      </c>
      <c r="AR8" s="19">
        <v>24.197003</v>
      </c>
      <c r="AS8" s="19">
        <v>23.854896</v>
      </c>
      <c r="AT8" s="19">
        <v>24.034885</v>
      </c>
      <c r="AU8" s="19">
        <v>7778.1931</v>
      </c>
      <c r="AV8" s="19">
        <v>8206.623</v>
      </c>
      <c r="AW8" s="19">
        <v>8592.2085</v>
      </c>
      <c r="AX8" s="19">
        <v>8896.476</v>
      </c>
      <c r="AY8" s="19">
        <v>9532.7111</v>
      </c>
      <c r="AZ8" s="19">
        <v>9780.3626</v>
      </c>
      <c r="BA8" s="19">
        <v>10062.79</v>
      </c>
      <c r="BB8" s="19">
        <v>10367.554</v>
      </c>
      <c r="BC8" s="19">
        <v>10728.023</v>
      </c>
      <c r="BD8" s="19">
        <v>11450.472</v>
      </c>
      <c r="BE8" s="19">
        <v>12143.094</v>
      </c>
      <c r="BF8" s="19">
        <v>12495.425</v>
      </c>
      <c r="BG8" s="19">
        <v>13057.124</v>
      </c>
      <c r="BH8" s="19">
        <v>13838.235</v>
      </c>
      <c r="BI8" s="19">
        <v>14427.198</v>
      </c>
      <c r="BJ8" s="19">
        <v>14055.668</v>
      </c>
      <c r="BK8" s="19">
        <v>14855.642</v>
      </c>
      <c r="BL8" s="19">
        <v>14903.92</v>
      </c>
      <c r="BM8" s="19">
        <v>15284.304</v>
      </c>
      <c r="BN8" s="19">
        <v>15592.596</v>
      </c>
      <c r="BO8" s="19">
        <v>16326.523</v>
      </c>
      <c r="BP8" s="19">
        <v>16179.299</v>
      </c>
      <c r="BQ8" s="19">
        <v>16183.675</v>
      </c>
      <c r="BR8" s="19">
        <v>16174.71</v>
      </c>
      <c r="BS8" s="19">
        <v>16628.282</v>
      </c>
      <c r="BT8" s="19">
        <v>16941.685</v>
      </c>
      <c r="BU8" s="19">
        <v>17233.55</v>
      </c>
      <c r="BV8" s="19">
        <v>17742.785</v>
      </c>
      <c r="BW8" s="19">
        <v>18607.117</v>
      </c>
      <c r="BX8" s="19">
        <v>19317.555</v>
      </c>
      <c r="BY8" s="19">
        <v>19876.876</v>
      </c>
      <c r="BZ8" s="19">
        <v>20094.613</v>
      </c>
      <c r="CA8" s="19">
        <v>20320.45</v>
      </c>
      <c r="CB8" s="19">
        <v>19915.806</v>
      </c>
      <c r="CC8" s="19">
        <v>20402.485</v>
      </c>
      <c r="CD8" s="19">
        <v>20915.212</v>
      </c>
      <c r="CE8" s="19">
        <v>21101.193</v>
      </c>
      <c r="CF8" s="19">
        <v>21845.246</v>
      </c>
      <c r="CG8" s="19">
        <v>22308.469</v>
      </c>
      <c r="CH8" s="19">
        <v>22926.252</v>
      </c>
      <c r="CI8" s="19">
        <v>23781.124</v>
      </c>
      <c r="CJ8" s="2">
        <v>64.4998760829038</v>
      </c>
      <c r="CK8" s="2">
        <v>64.4226954069387</v>
      </c>
      <c r="CL8" s="2">
        <v>64.3124330440443</v>
      </c>
      <c r="CM8" s="2">
        <v>64.1145271248519</v>
      </c>
      <c r="CN8" s="2">
        <v>63.7907450731291</v>
      </c>
      <c r="CO8" s="2">
        <v>63.4938939458086</v>
      </c>
      <c r="CP8" s="2">
        <v>63.2510821203197</v>
      </c>
      <c r="CQ8" s="2">
        <v>63.0842343622476</v>
      </c>
      <c r="CR8" s="2">
        <v>63.0244563399374</v>
      </c>
      <c r="CS8" s="2">
        <v>63.0309813689795</v>
      </c>
      <c r="CT8" s="2">
        <v>63.0247873002698</v>
      </c>
      <c r="CU8" s="2">
        <v>63.1656746614287</v>
      </c>
      <c r="CV8" s="2">
        <v>63.3012587599135</v>
      </c>
      <c r="CW8" s="2">
        <v>63.4836811049497</v>
      </c>
      <c r="CX8" s="2">
        <v>63.6607497747748</v>
      </c>
      <c r="CY8" s="2">
        <v>63.8585410923941</v>
      </c>
      <c r="CZ8" s="2">
        <v>64.1666962083376</v>
      </c>
      <c r="DA8" s="2">
        <v>64.5093436061902</v>
      </c>
      <c r="DB8" s="2">
        <v>64.8737060427263</v>
      </c>
      <c r="DC8" s="2">
        <v>65.2468132154112</v>
      </c>
      <c r="DD8" s="2">
        <v>65.602118411699</v>
      </c>
      <c r="DE8" s="2">
        <v>65.9349437880633</v>
      </c>
      <c r="DF8" s="2">
        <v>66.2761988129058</v>
      </c>
      <c r="DG8" s="2">
        <v>66.6462682934253</v>
      </c>
      <c r="DH8" s="2">
        <v>67.0388098954633</v>
      </c>
      <c r="DI8" s="2">
        <v>67.3789460336782</v>
      </c>
      <c r="DJ8" s="2">
        <v>67.4155054552829</v>
      </c>
      <c r="DK8" s="2">
        <v>67.4247870111449</v>
      </c>
      <c r="DL8" s="2">
        <v>67.2706978893153</v>
      </c>
      <c r="DM8" s="2">
        <v>67.0906745924733</v>
      </c>
      <c r="DN8" s="2">
        <v>66.9563446836688</v>
      </c>
      <c r="DO8" s="2">
        <v>66.7679173371983</v>
      </c>
      <c r="DP8" s="2">
        <v>66.5584039721254</v>
      </c>
      <c r="DQ8" s="2">
        <v>66.3572103029401</v>
      </c>
      <c r="DR8" s="2">
        <v>66.2125813397129</v>
      </c>
      <c r="DS8" s="2">
        <v>66.133421789914</v>
      </c>
      <c r="DT8" s="2">
        <v>66.14142675987</v>
      </c>
      <c r="DU8" s="2">
        <v>66.1250306846086</v>
      </c>
      <c r="DV8" s="2">
        <v>66.1219911104577</v>
      </c>
      <c r="DW8" s="2">
        <v>66.1128196264424</v>
      </c>
      <c r="DX8" s="2">
        <v>66.0846664065548</v>
      </c>
      <c r="DY8" s="2">
        <v>5881743.7</v>
      </c>
      <c r="DZ8" s="2">
        <v>5904984.261</v>
      </c>
      <c r="EA8" s="2">
        <v>5928320.078</v>
      </c>
      <c r="EB8" s="2">
        <v>5951751.553</v>
      </c>
      <c r="EC8" s="2">
        <v>5975279.091</v>
      </c>
      <c r="ED8" s="2">
        <v>5998903.1</v>
      </c>
      <c r="EE8" s="2">
        <v>6013912.888</v>
      </c>
      <c r="EF8" s="2">
        <v>6028960.278</v>
      </c>
      <c r="EG8" s="2">
        <v>6044045.363</v>
      </c>
      <c r="EH8" s="2">
        <v>6059168.239</v>
      </c>
      <c r="EI8" s="2">
        <v>6074329</v>
      </c>
      <c r="EJ8" s="2">
        <v>6110015.71</v>
      </c>
      <c r="EK8" s="2">
        <v>6145919.213</v>
      </c>
      <c r="EL8" s="2">
        <v>6182040.866</v>
      </c>
      <c r="EM8" s="2">
        <v>6218382.038</v>
      </c>
      <c r="EN8" s="2">
        <v>6254944.1</v>
      </c>
      <c r="EO8" s="2">
        <v>6295394.565</v>
      </c>
      <c r="EP8" s="2">
        <v>6336107.729</v>
      </c>
      <c r="EQ8" s="2">
        <v>6377085.304</v>
      </c>
      <c r="ER8" s="2">
        <v>6418329.016</v>
      </c>
      <c r="ES8" s="2">
        <v>6459840.6</v>
      </c>
      <c r="ET8" s="2">
        <v>6495910.662</v>
      </c>
      <c r="EU8" s="2">
        <v>6532182.155</v>
      </c>
      <c r="EV8" s="2">
        <v>6568656.203</v>
      </c>
      <c r="EW8" s="2">
        <v>6605333.939</v>
      </c>
      <c r="EX8" s="2">
        <v>6642216.5</v>
      </c>
      <c r="EY8" s="2">
        <v>6648517.148</v>
      </c>
      <c r="EZ8" s="2">
        <v>6654826.478</v>
      </c>
      <c r="FA8" s="2">
        <v>6661144.505</v>
      </c>
      <c r="FB8" s="2">
        <v>6667471.241</v>
      </c>
      <c r="FC8" s="2">
        <v>6673806.7</v>
      </c>
      <c r="FD8" s="2">
        <v>6679796.29</v>
      </c>
      <c r="FE8" s="2">
        <v>6685791.679</v>
      </c>
      <c r="FF8" s="2">
        <v>6691792.873</v>
      </c>
      <c r="FG8" s="2">
        <v>6697799.878</v>
      </c>
      <c r="FH8" s="2">
        <v>6703812.7</v>
      </c>
      <c r="FI8" s="2">
        <v>6717984.716</v>
      </c>
      <c r="FJ8" s="2">
        <v>6732189.374</v>
      </c>
      <c r="FK8" s="2">
        <v>6746426.753</v>
      </c>
      <c r="FL8" s="2">
        <v>6760696.935</v>
      </c>
      <c r="FM8" s="2">
        <v>6775000</v>
      </c>
      <c r="FN8" s="20">
        <v>9106.9839</v>
      </c>
      <c r="FO8" s="20">
        <v>9153.922</v>
      </c>
      <c r="FP8" s="20">
        <v>9205.8534</v>
      </c>
      <c r="FQ8" s="20">
        <v>9270.7678</v>
      </c>
      <c r="FR8" s="20">
        <v>9354.6571</v>
      </c>
      <c r="FS8" s="20">
        <v>9435.5504</v>
      </c>
      <c r="FT8" s="20">
        <v>9495.4713</v>
      </c>
      <c r="FU8" s="20">
        <v>9544.4067</v>
      </c>
      <c r="FV8" s="20">
        <v>9577.3633</v>
      </c>
      <c r="FW8" s="20">
        <v>9600.3329</v>
      </c>
      <c r="FX8" s="20">
        <v>9625.3</v>
      </c>
      <c r="FY8" s="20">
        <v>9660.3</v>
      </c>
      <c r="FZ8" s="20">
        <v>9696.2</v>
      </c>
      <c r="GA8" s="20">
        <v>9725.2</v>
      </c>
      <c r="GB8" s="20">
        <v>9755.1</v>
      </c>
      <c r="GC8" s="20">
        <v>9782.1</v>
      </c>
      <c r="GD8" s="20">
        <v>9798.1</v>
      </c>
      <c r="GE8" s="20">
        <v>9809.1</v>
      </c>
      <c r="GF8" s="20">
        <v>9817</v>
      </c>
      <c r="GG8" s="20">
        <v>9824</v>
      </c>
      <c r="GH8" s="20">
        <v>9834</v>
      </c>
      <c r="GI8" s="20">
        <v>9841</v>
      </c>
      <c r="GJ8" s="20">
        <v>9849</v>
      </c>
      <c r="GK8" s="20">
        <v>9854</v>
      </c>
      <c r="GL8" s="20">
        <v>9855</v>
      </c>
      <c r="GM8" s="20">
        <v>9857</v>
      </c>
      <c r="GN8" s="20">
        <v>9859</v>
      </c>
      <c r="GO8" s="20">
        <v>9870</v>
      </c>
      <c r="GP8" s="20">
        <v>9904</v>
      </c>
      <c r="GQ8" s="20">
        <v>9940</v>
      </c>
      <c r="GR8" s="20">
        <v>9968</v>
      </c>
      <c r="GS8" s="20">
        <v>10006</v>
      </c>
      <c r="GT8" s="20">
        <v>10047</v>
      </c>
      <c r="GU8" s="20">
        <v>10086</v>
      </c>
      <c r="GV8" s="20">
        <v>10116</v>
      </c>
      <c r="GW8" s="20">
        <v>10137</v>
      </c>
      <c r="GX8" s="20">
        <v>10155</v>
      </c>
      <c r="GY8" s="20">
        <v>10180</v>
      </c>
      <c r="GZ8" s="20">
        <v>10203</v>
      </c>
      <c r="HA8" s="20">
        <v>10222</v>
      </c>
      <c r="HB8" s="20">
        <v>10254</v>
      </c>
    </row>
    <row r="9" spans="1:210" ht="12.75">
      <c r="A9" s="15" t="s">
        <v>8</v>
      </c>
      <c r="B9" s="15" t="s">
        <v>107</v>
      </c>
      <c r="C9" s="15">
        <v>8</v>
      </c>
      <c r="D9" s="16"/>
      <c r="E9" s="7">
        <f t="shared" si="0"/>
        <v>1.62484313908266</v>
      </c>
      <c r="F9" s="19">
        <v>3.6115773</v>
      </c>
      <c r="G9" s="19">
        <v>3.4611535</v>
      </c>
      <c r="H9" s="19">
        <v>3.5343473</v>
      </c>
      <c r="I9" s="19">
        <v>3.6917927</v>
      </c>
      <c r="J9" s="19">
        <v>3.0919042</v>
      </c>
      <c r="K9" s="19">
        <v>2.7646309</v>
      </c>
      <c r="L9" s="19">
        <v>2.7908869</v>
      </c>
      <c r="M9" s="19">
        <v>3.8031175</v>
      </c>
      <c r="N9" s="19">
        <v>3.9947684</v>
      </c>
      <c r="O9" s="19">
        <v>4.0737545</v>
      </c>
      <c r="P9" s="19">
        <v>3.7106851</v>
      </c>
      <c r="Q9" s="19">
        <v>3.6483946</v>
      </c>
      <c r="R9" s="19">
        <v>5.0620377</v>
      </c>
      <c r="S9" s="19">
        <v>4.9329976</v>
      </c>
      <c r="T9" s="19">
        <v>7.1697195</v>
      </c>
      <c r="U9" s="19">
        <v>7.6100209</v>
      </c>
      <c r="V9" s="19">
        <v>7.6955219</v>
      </c>
      <c r="W9" s="19">
        <v>6.6928974</v>
      </c>
      <c r="X9" s="19">
        <v>6.1988136</v>
      </c>
      <c r="Y9" s="19">
        <v>8.6095804</v>
      </c>
      <c r="Z9" s="19">
        <v>11.371151</v>
      </c>
      <c r="AA9" s="19">
        <v>11.791678</v>
      </c>
      <c r="AB9" s="19">
        <v>17.416278</v>
      </c>
      <c r="AC9" s="19">
        <v>9.8289188</v>
      </c>
      <c r="AD9" s="19">
        <v>6.4094766</v>
      </c>
      <c r="AE9" s="19">
        <v>4.2195259</v>
      </c>
      <c r="AF9" s="19">
        <v>6.2381392</v>
      </c>
      <c r="AG9" s="19">
        <v>5.8555722</v>
      </c>
      <c r="AH9" s="19">
        <v>5.9857116</v>
      </c>
      <c r="AI9" s="19">
        <v>6.6265018</v>
      </c>
      <c r="AJ9" s="19">
        <v>7.7558954</v>
      </c>
      <c r="AK9" s="19">
        <v>7.3494579</v>
      </c>
      <c r="AL9" s="19">
        <v>7.4720758</v>
      </c>
      <c r="AM9" s="19">
        <v>8.3514126</v>
      </c>
      <c r="AN9" s="19">
        <v>5.0338466</v>
      </c>
      <c r="AO9" s="19">
        <v>7.8205316</v>
      </c>
      <c r="AP9" s="19">
        <v>7.0678022</v>
      </c>
      <c r="AQ9" s="19">
        <v>7.7522705</v>
      </c>
      <c r="AR9" s="19">
        <v>7.7406743</v>
      </c>
      <c r="AS9" s="19">
        <v>7.8585256</v>
      </c>
      <c r="AT9" s="19">
        <v>8.0569377</v>
      </c>
      <c r="AU9" s="19">
        <v>1066.6133</v>
      </c>
      <c r="AV9" s="19">
        <v>1075.2842</v>
      </c>
      <c r="AW9" s="19">
        <v>1006.1355</v>
      </c>
      <c r="AX9" s="19">
        <v>1024.6389</v>
      </c>
      <c r="AY9" s="19">
        <v>1078.3297</v>
      </c>
      <c r="AZ9" s="19">
        <v>1111.1355</v>
      </c>
      <c r="BA9" s="19">
        <v>1117.0001</v>
      </c>
      <c r="BB9" s="19">
        <v>1081.5674</v>
      </c>
      <c r="BC9" s="19">
        <v>1093.8745</v>
      </c>
      <c r="BD9" s="19">
        <v>1097.838</v>
      </c>
      <c r="BE9" s="19">
        <v>1094.3126</v>
      </c>
      <c r="BF9" s="19">
        <v>1051.2898</v>
      </c>
      <c r="BG9" s="19">
        <v>1070.8335</v>
      </c>
      <c r="BH9" s="19">
        <v>1083.8384</v>
      </c>
      <c r="BI9" s="19">
        <v>1067.2007</v>
      </c>
      <c r="BJ9" s="19">
        <v>980.43789</v>
      </c>
      <c r="BK9" s="19">
        <v>963.74312</v>
      </c>
      <c r="BL9" s="19">
        <v>990.71469</v>
      </c>
      <c r="BM9" s="19">
        <v>982.5681</v>
      </c>
      <c r="BN9" s="19">
        <v>991.90427</v>
      </c>
      <c r="BO9" s="19">
        <v>1000.0232</v>
      </c>
      <c r="BP9" s="19">
        <v>1062.0519</v>
      </c>
      <c r="BQ9" s="19">
        <v>1004.2946</v>
      </c>
      <c r="BR9" s="19">
        <v>1006.0775</v>
      </c>
      <c r="BS9" s="19">
        <v>1099.2364</v>
      </c>
      <c r="BT9" s="19">
        <v>1171.7154</v>
      </c>
      <c r="BU9" s="19">
        <v>1138.8376</v>
      </c>
      <c r="BV9" s="19">
        <v>1093.7431</v>
      </c>
      <c r="BW9" s="19">
        <v>1087.2902</v>
      </c>
      <c r="BX9" s="19">
        <v>1019.7747</v>
      </c>
      <c r="BY9" s="19">
        <v>1000.0048</v>
      </c>
      <c r="BZ9" s="19">
        <v>1023.5953</v>
      </c>
      <c r="CA9" s="19">
        <v>1032.4132</v>
      </c>
      <c r="CB9" s="19">
        <v>1029.4836</v>
      </c>
      <c r="CC9" s="19">
        <v>1089.2558</v>
      </c>
      <c r="CD9" s="19">
        <v>1065.8333</v>
      </c>
      <c r="CE9" s="19">
        <v>1106.8637</v>
      </c>
      <c r="CF9" s="19">
        <v>1133.0032</v>
      </c>
      <c r="CG9" s="19">
        <v>1146.2758</v>
      </c>
      <c r="CH9" s="19">
        <v>1178.8026</v>
      </c>
      <c r="CI9" s="19">
        <v>1213.9836</v>
      </c>
      <c r="CJ9" s="2">
        <v>52.3360974519446</v>
      </c>
      <c r="CK9" s="2">
        <v>52.1487577527832</v>
      </c>
      <c r="CL9" s="2">
        <v>51.9157325698421</v>
      </c>
      <c r="CM9" s="2">
        <v>51.6328656285872</v>
      </c>
      <c r="CN9" s="2">
        <v>51.2946053108254</v>
      </c>
      <c r="CO9" s="2">
        <v>50.8995720164609</v>
      </c>
      <c r="CP9" s="2">
        <v>50.7523171825008</v>
      </c>
      <c r="CQ9" s="2">
        <v>50.558059003462</v>
      </c>
      <c r="CR9" s="2">
        <v>50.3217814340802</v>
      </c>
      <c r="CS9" s="2">
        <v>50.0498769252882</v>
      </c>
      <c r="CT9" s="2">
        <v>49.7489537892791</v>
      </c>
      <c r="CU9" s="2">
        <v>50.2693567222519</v>
      </c>
      <c r="CV9" s="2">
        <v>50.7731775659053</v>
      </c>
      <c r="CW9" s="2">
        <v>51.2653836522626</v>
      </c>
      <c r="CX9" s="2">
        <v>51.7526626899106</v>
      </c>
      <c r="CY9" s="2">
        <v>52.2372586999343</v>
      </c>
      <c r="CZ9" s="2">
        <v>52.0343184234148</v>
      </c>
      <c r="DA9" s="2">
        <v>51.7968566016842</v>
      </c>
      <c r="DB9" s="2">
        <v>51.5175849919787</v>
      </c>
      <c r="DC9" s="2">
        <v>51.1921518723727</v>
      </c>
      <c r="DD9" s="2">
        <v>50.819618386817</v>
      </c>
      <c r="DE9" s="2">
        <v>50.6922185479043</v>
      </c>
      <c r="DF9" s="2">
        <v>50.5164887100649</v>
      </c>
      <c r="DG9" s="2">
        <v>50.2995447706437</v>
      </c>
      <c r="DH9" s="2">
        <v>50.0513241410314</v>
      </c>
      <c r="DI9" s="2">
        <v>49.7802290836653</v>
      </c>
      <c r="DJ9" s="2">
        <v>49.5651358425014</v>
      </c>
      <c r="DK9" s="2">
        <v>49.336796534672</v>
      </c>
      <c r="DL9" s="2">
        <v>49.1017575189672</v>
      </c>
      <c r="DM9" s="2">
        <v>48.8667503216798</v>
      </c>
      <c r="DN9" s="2">
        <v>48.6380552016985</v>
      </c>
      <c r="DO9" s="2">
        <v>48.6826537485136</v>
      </c>
      <c r="DP9" s="2">
        <v>48.6066933982899</v>
      </c>
      <c r="DQ9" s="2">
        <v>48.6905721679403</v>
      </c>
      <c r="DR9" s="2">
        <v>48.7941751145349</v>
      </c>
      <c r="DS9" s="2">
        <v>49.0590240349599</v>
      </c>
      <c r="DT9" s="2">
        <v>49.4079356211004</v>
      </c>
      <c r="DU9" s="2">
        <v>49.7672056620576</v>
      </c>
      <c r="DV9" s="2">
        <v>50.136911347774</v>
      </c>
      <c r="DW9" s="2">
        <v>50.5173881787961</v>
      </c>
      <c r="DX9" s="2">
        <v>50.9088010204082</v>
      </c>
      <c r="DY9" s="2">
        <v>1170758.5</v>
      </c>
      <c r="DZ9" s="2">
        <v>1183688.1481</v>
      </c>
      <c r="EA9" s="2">
        <v>1196761.4672</v>
      </c>
      <c r="EB9" s="2">
        <v>1209980.063</v>
      </c>
      <c r="EC9" s="2">
        <v>1223345.5599</v>
      </c>
      <c r="ED9" s="2">
        <v>1236859.6</v>
      </c>
      <c r="EE9" s="2">
        <v>1257901.2566</v>
      </c>
      <c r="EF9" s="2">
        <v>1279300.9018</v>
      </c>
      <c r="EG9" s="2">
        <v>1301064.6268</v>
      </c>
      <c r="EH9" s="2">
        <v>1323198.6262</v>
      </c>
      <c r="EI9" s="2">
        <v>1345709.2</v>
      </c>
      <c r="EJ9" s="2">
        <v>1391516.1173</v>
      </c>
      <c r="EK9" s="2">
        <v>1438906.7749</v>
      </c>
      <c r="EL9" s="2">
        <v>1487936.7482</v>
      </c>
      <c r="EM9" s="2">
        <v>1538663.5897</v>
      </c>
      <c r="EN9" s="2">
        <v>1591146.9</v>
      </c>
      <c r="EO9" s="2">
        <v>1623158.5289</v>
      </c>
      <c r="EP9" s="2">
        <v>1655821.1931</v>
      </c>
      <c r="EQ9" s="2">
        <v>1689148.2732</v>
      </c>
      <c r="ER9" s="2">
        <v>1723153.4281</v>
      </c>
      <c r="ES9" s="2">
        <v>1757850.6</v>
      </c>
      <c r="ET9" s="2">
        <v>1803644.3436</v>
      </c>
      <c r="EU9" s="2">
        <v>1850641.254</v>
      </c>
      <c r="EV9" s="2">
        <v>1898873.2045</v>
      </c>
      <c r="EW9" s="2">
        <v>1948372.9205</v>
      </c>
      <c r="EX9" s="2">
        <v>1999174</v>
      </c>
      <c r="EY9" s="2">
        <v>2054375.7504</v>
      </c>
      <c r="EZ9" s="2">
        <v>2111101.789</v>
      </c>
      <c r="FA9" s="2">
        <v>2169394.21</v>
      </c>
      <c r="FB9" s="2">
        <v>2229296.263</v>
      </c>
      <c r="FC9" s="2">
        <v>2290852.4</v>
      </c>
      <c r="FD9" s="2">
        <v>2366395.643</v>
      </c>
      <c r="FE9" s="2">
        <v>2444430.611</v>
      </c>
      <c r="FF9" s="2">
        <v>2525039.513</v>
      </c>
      <c r="FG9" s="2">
        <v>2608307.269</v>
      </c>
      <c r="FH9" s="2">
        <v>2694321.6</v>
      </c>
      <c r="FI9" s="2">
        <v>2787398.096</v>
      </c>
      <c r="FJ9" s="2">
        <v>2883691.058</v>
      </c>
      <c r="FK9" s="2">
        <v>2983311.677</v>
      </c>
      <c r="FL9" s="2">
        <v>3086374.986</v>
      </c>
      <c r="FM9" s="2">
        <v>3193000</v>
      </c>
      <c r="FN9" s="20">
        <v>2050</v>
      </c>
      <c r="FO9" s="20">
        <v>2101.73</v>
      </c>
      <c r="FP9" s="20">
        <v>2156.22</v>
      </c>
      <c r="FQ9" s="20">
        <v>2213.11</v>
      </c>
      <c r="FR9" s="20">
        <v>2271.83</v>
      </c>
      <c r="FS9" s="20">
        <v>2332</v>
      </c>
      <c r="FT9" s="20">
        <v>2393.73</v>
      </c>
      <c r="FU9" s="20">
        <v>2457.09</v>
      </c>
      <c r="FV9" s="20">
        <v>2522.05</v>
      </c>
      <c r="FW9" s="20">
        <v>2588.67</v>
      </c>
      <c r="FX9" s="20">
        <v>2657</v>
      </c>
      <c r="FY9" s="20">
        <v>2727.39</v>
      </c>
      <c r="FZ9" s="20">
        <v>2799.96</v>
      </c>
      <c r="GA9" s="20">
        <v>2874.57</v>
      </c>
      <c r="GB9" s="20">
        <v>2950.92</v>
      </c>
      <c r="GC9" s="20">
        <v>3029</v>
      </c>
      <c r="GD9" s="20">
        <v>3106.78</v>
      </c>
      <c r="GE9" s="20">
        <v>3188.44</v>
      </c>
      <c r="GF9" s="20">
        <v>3274.79</v>
      </c>
      <c r="GG9" s="20">
        <v>3366.49</v>
      </c>
      <c r="GH9" s="20">
        <v>3464</v>
      </c>
      <c r="GI9" s="20">
        <v>3567.73</v>
      </c>
      <c r="GJ9" s="20">
        <v>3678.02</v>
      </c>
      <c r="GK9" s="20">
        <v>3794.49</v>
      </c>
      <c r="GL9" s="20">
        <v>3916.36</v>
      </c>
      <c r="GM9" s="20">
        <v>4043</v>
      </c>
      <c r="GN9" s="20">
        <v>4174.27</v>
      </c>
      <c r="GO9" s="20">
        <v>4309.84</v>
      </c>
      <c r="GP9" s="20">
        <v>4449.2</v>
      </c>
      <c r="GQ9" s="20">
        <v>4591.8</v>
      </c>
      <c r="GR9" s="20">
        <v>4737</v>
      </c>
      <c r="GS9" s="20">
        <v>4883.25</v>
      </c>
      <c r="GT9" s="20">
        <v>5029</v>
      </c>
      <c r="GU9" s="20">
        <v>5176.76</v>
      </c>
      <c r="GV9" s="20">
        <v>5325</v>
      </c>
      <c r="GW9" s="20">
        <v>5475</v>
      </c>
      <c r="GX9" s="20">
        <v>5628.82</v>
      </c>
      <c r="GY9" s="20">
        <v>5794.36</v>
      </c>
      <c r="GZ9" s="20">
        <v>5950.33</v>
      </c>
      <c r="HA9" s="20">
        <v>6109.53</v>
      </c>
      <c r="HB9" s="20">
        <v>6272</v>
      </c>
    </row>
    <row r="10" spans="1:210" ht="12.75">
      <c r="A10" s="15" t="s">
        <v>9</v>
      </c>
      <c r="B10" s="15" t="s">
        <v>110</v>
      </c>
      <c r="C10" s="15">
        <v>9</v>
      </c>
      <c r="D10" s="16"/>
      <c r="E10" s="7">
        <f t="shared" si="0"/>
        <v>0.9756796446620434</v>
      </c>
      <c r="F10" s="19">
        <v>11.917075</v>
      </c>
      <c r="G10" s="19">
        <v>9.23677</v>
      </c>
      <c r="H10" s="19">
        <v>15.972395</v>
      </c>
      <c r="I10" s="19">
        <v>13.422646</v>
      </c>
      <c r="J10" s="19">
        <v>14.013978</v>
      </c>
      <c r="K10" s="19">
        <v>11.963468</v>
      </c>
      <c r="L10" s="19">
        <v>11.709194</v>
      </c>
      <c r="M10" s="19">
        <v>10.263649</v>
      </c>
      <c r="N10" s="19">
        <v>11.963468</v>
      </c>
      <c r="O10" s="19">
        <v>11.349308</v>
      </c>
      <c r="P10" s="19">
        <v>10.947182</v>
      </c>
      <c r="Q10" s="19">
        <v>11.625889</v>
      </c>
      <c r="R10" s="19">
        <v>13.605846</v>
      </c>
      <c r="S10" s="19">
        <v>11.093803</v>
      </c>
      <c r="T10" s="19">
        <v>10.385837</v>
      </c>
      <c r="U10" s="19">
        <v>14.216773</v>
      </c>
      <c r="V10" s="19">
        <v>11.953195</v>
      </c>
      <c r="W10" s="19">
        <v>11.794525</v>
      </c>
      <c r="X10" s="19">
        <v>11.479178</v>
      </c>
      <c r="Y10" s="19">
        <v>9.6895908</v>
      </c>
      <c r="Z10" s="19">
        <v>7.3928792</v>
      </c>
      <c r="AA10" s="19">
        <v>7.2085586</v>
      </c>
      <c r="AB10" s="19">
        <v>5.392063</v>
      </c>
      <c r="AC10" s="19">
        <v>4.9578292</v>
      </c>
      <c r="AD10" s="19">
        <v>5.2967743</v>
      </c>
      <c r="AE10" s="19">
        <v>6.1814511</v>
      </c>
      <c r="AF10" s="19">
        <v>6.8256177</v>
      </c>
      <c r="AG10" s="19">
        <v>6.9294869</v>
      </c>
      <c r="AH10" s="19">
        <v>7.996081</v>
      </c>
      <c r="AI10" s="19">
        <v>6.530296</v>
      </c>
      <c r="AJ10" s="19">
        <v>7.426504</v>
      </c>
      <c r="AK10" s="19">
        <v>9.2492364</v>
      </c>
      <c r="AL10" s="19">
        <v>9.5850394</v>
      </c>
      <c r="AM10" s="19">
        <v>9.1780883</v>
      </c>
      <c r="AN10" s="19">
        <v>7.8104734</v>
      </c>
      <c r="AO10" s="19">
        <v>8.4208818</v>
      </c>
      <c r="AP10" s="19">
        <v>9.6730584</v>
      </c>
      <c r="AQ10" s="19">
        <v>12.167197</v>
      </c>
      <c r="AR10" s="19">
        <v>14.99061</v>
      </c>
      <c r="AS10" s="19">
        <v>11.59001</v>
      </c>
      <c r="AT10" s="19">
        <v>11.220103</v>
      </c>
      <c r="AU10" s="19">
        <v>2353.8496</v>
      </c>
      <c r="AV10" s="19">
        <v>2386.9377</v>
      </c>
      <c r="AW10" s="19">
        <v>2386.1888</v>
      </c>
      <c r="AX10" s="19">
        <v>2510.7224</v>
      </c>
      <c r="AY10" s="19">
        <v>2566.1813</v>
      </c>
      <c r="AZ10" s="19">
        <v>2694.4337</v>
      </c>
      <c r="BA10" s="19">
        <v>2797.2628</v>
      </c>
      <c r="BB10" s="19">
        <v>2921.6785</v>
      </c>
      <c r="BC10" s="19">
        <v>2514.3015</v>
      </c>
      <c r="BD10" s="19">
        <v>2540.3526</v>
      </c>
      <c r="BE10" s="19">
        <v>2497.8906</v>
      </c>
      <c r="BF10" s="19">
        <v>2549.7193</v>
      </c>
      <c r="BG10" s="19">
        <v>2608.6712</v>
      </c>
      <c r="BH10" s="19">
        <v>2756.4702</v>
      </c>
      <c r="BI10" s="19">
        <v>2848.2464</v>
      </c>
      <c r="BJ10" s="19">
        <v>2922.4635</v>
      </c>
      <c r="BK10" s="19">
        <v>3055.6933</v>
      </c>
      <c r="BL10" s="19">
        <v>3111.4616</v>
      </c>
      <c r="BM10" s="19">
        <v>3148.1503</v>
      </c>
      <c r="BN10" s="19">
        <v>3141.3768</v>
      </c>
      <c r="BO10" s="19">
        <v>3053.2754</v>
      </c>
      <c r="BP10" s="19">
        <v>3020.5304</v>
      </c>
      <c r="BQ10" s="19">
        <v>2871.5679</v>
      </c>
      <c r="BR10" s="19">
        <v>2684.0145</v>
      </c>
      <c r="BS10" s="19">
        <v>2649.8684</v>
      </c>
      <c r="BT10" s="19">
        <v>2542.4826</v>
      </c>
      <c r="BU10" s="19">
        <v>2385.3621</v>
      </c>
      <c r="BV10" s="19">
        <v>2381.8468</v>
      </c>
      <c r="BW10" s="19">
        <v>2381.4053</v>
      </c>
      <c r="BX10" s="19">
        <v>2417.8557</v>
      </c>
      <c r="BY10" s="19">
        <v>2445.9845</v>
      </c>
      <c r="BZ10" s="19">
        <v>2480.5575</v>
      </c>
      <c r="CA10" s="19">
        <v>2461.322</v>
      </c>
      <c r="CB10" s="19">
        <v>2507.4695</v>
      </c>
      <c r="CC10" s="19">
        <v>2570.8857</v>
      </c>
      <c r="CD10" s="19">
        <v>2614.3794</v>
      </c>
      <c r="CE10" s="19">
        <v>2641.765</v>
      </c>
      <c r="CF10" s="19">
        <v>2672.1714</v>
      </c>
      <c r="CG10" s="19">
        <v>2694.5165</v>
      </c>
      <c r="CH10" s="19">
        <v>2722.8613</v>
      </c>
      <c r="CI10" s="19">
        <v>2724.1066</v>
      </c>
      <c r="CJ10" s="2">
        <v>53.9524231572665</v>
      </c>
      <c r="CK10" s="2">
        <v>53.9251170267107</v>
      </c>
      <c r="CL10" s="2">
        <v>53.8925700950054</v>
      </c>
      <c r="CM10" s="2">
        <v>53.8531475877548</v>
      </c>
      <c r="CN10" s="2">
        <v>53.8042220423827</v>
      </c>
      <c r="CO10" s="2">
        <v>53.7444557097118</v>
      </c>
      <c r="CP10" s="2">
        <v>53.7438515356493</v>
      </c>
      <c r="CQ10" s="2">
        <v>53.7357827932767</v>
      </c>
      <c r="CR10" s="2">
        <v>53.7165737112298</v>
      </c>
      <c r="CS10" s="2">
        <v>53.6804603117865</v>
      </c>
      <c r="CT10" s="2">
        <v>53.6256172839506</v>
      </c>
      <c r="CU10" s="2">
        <v>53.6174782681242</v>
      </c>
      <c r="CV10" s="2">
        <v>53.6001782216734</v>
      </c>
      <c r="CW10" s="2">
        <v>53.5765368937031</v>
      </c>
      <c r="CX10" s="2">
        <v>53.5486914247567</v>
      </c>
      <c r="CY10" s="2">
        <v>53.520972893465</v>
      </c>
      <c r="CZ10" s="2">
        <v>53.5498677727635</v>
      </c>
      <c r="DA10" s="2">
        <v>53.5743435685179</v>
      </c>
      <c r="DB10" s="2">
        <v>53.6216443671185</v>
      </c>
      <c r="DC10" s="2">
        <v>53.7299982254042</v>
      </c>
      <c r="DD10" s="2">
        <v>53.9176563958917</v>
      </c>
      <c r="DE10" s="2">
        <v>53.9228921668195</v>
      </c>
      <c r="DF10" s="2">
        <v>53.9968973447927</v>
      </c>
      <c r="DG10" s="2">
        <v>54.104806971653</v>
      </c>
      <c r="DH10" s="2">
        <v>54.1955950716896</v>
      </c>
      <c r="DI10" s="2">
        <v>54.2379711620017</v>
      </c>
      <c r="DJ10" s="2">
        <v>54.5002452658016</v>
      </c>
      <c r="DK10" s="2">
        <v>54.7255298846927</v>
      </c>
      <c r="DL10" s="2">
        <v>54.9119195681426</v>
      </c>
      <c r="DM10" s="2">
        <v>55.0603743423747</v>
      </c>
      <c r="DN10" s="2">
        <v>55.1744667579492</v>
      </c>
      <c r="DO10" s="2">
        <v>55.2647587256795</v>
      </c>
      <c r="DP10" s="2">
        <v>55.3543714078585</v>
      </c>
      <c r="DQ10" s="2">
        <v>55.4441054069356</v>
      </c>
      <c r="DR10" s="2">
        <v>55.5347105015891</v>
      </c>
      <c r="DS10" s="2">
        <v>55.6193849473968</v>
      </c>
      <c r="DT10" s="2">
        <v>55.7322785318925</v>
      </c>
      <c r="DU10" s="2">
        <v>55.8388724346595</v>
      </c>
      <c r="DV10" s="2">
        <v>55.9472967421384</v>
      </c>
      <c r="DW10" s="2">
        <v>56.0512507127058</v>
      </c>
      <c r="DX10" s="2">
        <v>56.1672289793125</v>
      </c>
      <c r="DY10" s="2">
        <v>1807945.7</v>
      </c>
      <c r="DZ10" s="2">
        <v>1847458.3318</v>
      </c>
      <c r="EA10" s="2">
        <v>1887835.1734</v>
      </c>
      <c r="EB10" s="2">
        <v>1929095.141</v>
      </c>
      <c r="EC10" s="2">
        <v>1971257.5655</v>
      </c>
      <c r="ED10" s="2">
        <v>2014342.2</v>
      </c>
      <c r="EE10" s="2">
        <v>2061001.465</v>
      </c>
      <c r="EF10" s="2">
        <v>2108742.577</v>
      </c>
      <c r="EG10" s="2">
        <v>2157590.643</v>
      </c>
      <c r="EH10" s="2">
        <v>2207571.354</v>
      </c>
      <c r="EI10" s="2">
        <v>2258711</v>
      </c>
      <c r="EJ10" s="2">
        <v>2313642.443</v>
      </c>
      <c r="EK10" s="2">
        <v>2369910.44</v>
      </c>
      <c r="EL10" s="2">
        <v>2427547.529</v>
      </c>
      <c r="EM10" s="2">
        <v>2486587.035</v>
      </c>
      <c r="EN10" s="2">
        <v>2547063.1</v>
      </c>
      <c r="EO10" s="2">
        <v>2611739.506</v>
      </c>
      <c r="EP10" s="2">
        <v>2678058.214</v>
      </c>
      <c r="EQ10" s="2">
        <v>2746060.927</v>
      </c>
      <c r="ER10" s="2">
        <v>2815790.406</v>
      </c>
      <c r="ES10" s="2">
        <v>2887290.5</v>
      </c>
      <c r="ET10" s="2">
        <v>2946794.388</v>
      </c>
      <c r="EU10" s="2">
        <v>3007524.588</v>
      </c>
      <c r="EV10" s="2">
        <v>3069506.372</v>
      </c>
      <c r="EW10" s="2">
        <v>3132765.534</v>
      </c>
      <c r="EX10" s="2">
        <v>3197328.4</v>
      </c>
      <c r="EY10" s="2">
        <v>3278914.606</v>
      </c>
      <c r="EZ10" s="2">
        <v>3362582.821</v>
      </c>
      <c r="FA10" s="2">
        <v>3448386.181</v>
      </c>
      <c r="FB10" s="2">
        <v>3536379.181</v>
      </c>
      <c r="FC10" s="2">
        <v>3626617.7</v>
      </c>
      <c r="FD10" s="2">
        <v>3720976.205</v>
      </c>
      <c r="FE10" s="2">
        <v>3817790.996</v>
      </c>
      <c r="FF10" s="2">
        <v>3917126.047</v>
      </c>
      <c r="FG10" s="2">
        <v>4019046.999</v>
      </c>
      <c r="FH10" s="2">
        <v>4123621.2</v>
      </c>
      <c r="FI10" s="2">
        <v>4228965.295</v>
      </c>
      <c r="FJ10" s="2">
        <v>4337005.222</v>
      </c>
      <c r="FK10" s="2">
        <v>4447810.091</v>
      </c>
      <c r="FL10" s="2">
        <v>4561450.783</v>
      </c>
      <c r="FM10" s="2">
        <v>4678000</v>
      </c>
      <c r="FN10" s="20">
        <v>3351</v>
      </c>
      <c r="FO10" s="20">
        <v>3425.97</v>
      </c>
      <c r="FP10" s="20">
        <v>3502.96</v>
      </c>
      <c r="FQ10" s="20">
        <v>3582.14</v>
      </c>
      <c r="FR10" s="20">
        <v>3663.76</v>
      </c>
      <c r="FS10" s="20">
        <v>3748</v>
      </c>
      <c r="FT10" s="20">
        <v>3834.86</v>
      </c>
      <c r="FU10" s="20">
        <v>3924.28</v>
      </c>
      <c r="FV10" s="20">
        <v>4016.62</v>
      </c>
      <c r="FW10" s="20">
        <v>4112.43</v>
      </c>
      <c r="FX10" s="20">
        <v>4212</v>
      </c>
      <c r="FY10" s="20">
        <v>4315.09</v>
      </c>
      <c r="FZ10" s="20">
        <v>4421.46</v>
      </c>
      <c r="GA10" s="20">
        <v>4530.99</v>
      </c>
      <c r="GB10" s="20">
        <v>4643.6</v>
      </c>
      <c r="GC10" s="20">
        <v>4759</v>
      </c>
      <c r="GD10" s="20">
        <v>4877.21</v>
      </c>
      <c r="GE10" s="20">
        <v>4998.77</v>
      </c>
      <c r="GF10" s="20">
        <v>5121.18</v>
      </c>
      <c r="GG10" s="20">
        <v>5240.63</v>
      </c>
      <c r="GH10" s="20">
        <v>5355</v>
      </c>
      <c r="GI10" s="20">
        <v>5464.83</v>
      </c>
      <c r="GJ10" s="20">
        <v>5569.81</v>
      </c>
      <c r="GK10" s="20">
        <v>5673.26</v>
      </c>
      <c r="GL10" s="20">
        <v>5780.48</v>
      </c>
      <c r="GM10" s="20">
        <v>5895</v>
      </c>
      <c r="GN10" s="20">
        <v>6016.33</v>
      </c>
      <c r="GO10" s="20">
        <v>6144.45</v>
      </c>
      <c r="GP10" s="20">
        <v>6279.85</v>
      </c>
      <c r="GQ10" s="20">
        <v>6422.73</v>
      </c>
      <c r="GR10" s="20">
        <v>6573</v>
      </c>
      <c r="GS10" s="20">
        <v>6733</v>
      </c>
      <c r="GT10" s="20">
        <v>6897</v>
      </c>
      <c r="GU10" s="20">
        <v>7065</v>
      </c>
      <c r="GV10" s="20">
        <v>7237</v>
      </c>
      <c r="GW10" s="20">
        <v>7414</v>
      </c>
      <c r="GX10" s="20">
        <v>7588</v>
      </c>
      <c r="GY10" s="20">
        <v>7767</v>
      </c>
      <c r="GZ10" s="20">
        <v>7950</v>
      </c>
      <c r="HA10" s="20">
        <v>8138</v>
      </c>
      <c r="HB10" s="20">
        <v>8328.7</v>
      </c>
    </row>
    <row r="11" spans="1:210" ht="12.75">
      <c r="A11" s="15" t="s">
        <v>10</v>
      </c>
      <c r="B11" s="15" t="s">
        <v>112</v>
      </c>
      <c r="C11" s="15">
        <v>10</v>
      </c>
      <c r="D11" s="16"/>
      <c r="F11" s="19">
        <v>3.4824083</v>
      </c>
      <c r="G11" s="19">
        <v>4.3392566</v>
      </c>
      <c r="H11" s="19">
        <v>5.3333171</v>
      </c>
      <c r="I11" s="19">
        <v>6.0160652</v>
      </c>
      <c r="J11" s="19">
        <v>7.6631214</v>
      </c>
      <c r="K11" s="19">
        <v>2.5772365</v>
      </c>
      <c r="L11" s="19">
        <v>10.377534</v>
      </c>
      <c r="M11" s="19">
        <v>11.707285</v>
      </c>
      <c r="N11" s="19">
        <v>16.503325</v>
      </c>
      <c r="O11" s="19">
        <v>9.0493442</v>
      </c>
      <c r="P11" s="19">
        <v>23.996968</v>
      </c>
      <c r="Q11" s="19">
        <v>29.090861</v>
      </c>
      <c r="R11" s="19">
        <v>30.489239</v>
      </c>
      <c r="S11" s="19">
        <v>30.963799</v>
      </c>
      <c r="T11" s="19">
        <v>26.879967</v>
      </c>
      <c r="U11" s="19">
        <v>22.559824</v>
      </c>
      <c r="V11" s="19">
        <v>18.049299</v>
      </c>
      <c r="W11" s="19">
        <v>13.086573</v>
      </c>
      <c r="X11" s="19">
        <v>14.933594</v>
      </c>
      <c r="Y11" s="19">
        <v>16.374591</v>
      </c>
      <c r="Z11" s="19">
        <v>18.781252</v>
      </c>
      <c r="AA11" s="19">
        <v>18.101827</v>
      </c>
      <c r="AB11" s="19">
        <v>19.075733</v>
      </c>
      <c r="AC11" s="19">
        <v>14.374253</v>
      </c>
      <c r="AD11" s="19">
        <v>16.344929</v>
      </c>
      <c r="AE11" s="19">
        <v>14.135097</v>
      </c>
      <c r="AF11" s="19">
        <v>12.131453</v>
      </c>
      <c r="AG11" s="19">
        <v>16.472777</v>
      </c>
      <c r="AH11" s="19">
        <v>20.845139</v>
      </c>
      <c r="AI11" s="19">
        <v>22.627673</v>
      </c>
      <c r="AJ11" s="19">
        <v>22.320348</v>
      </c>
      <c r="AK11" s="19">
        <v>20.021838</v>
      </c>
      <c r="AL11" s="19">
        <v>18.252148</v>
      </c>
      <c r="AM11" s="19">
        <v>17.63348</v>
      </c>
      <c r="AN11" s="19">
        <v>16.68631</v>
      </c>
      <c r="AO11" s="19">
        <v>16.755146</v>
      </c>
      <c r="AP11" s="19">
        <v>17.148102</v>
      </c>
      <c r="AQ11" s="19">
        <v>14.471131</v>
      </c>
      <c r="AR11" s="19">
        <v>12.016668</v>
      </c>
      <c r="AS11" s="19">
        <v>10.854567</v>
      </c>
      <c r="AU11" s="19">
        <v>958.00823</v>
      </c>
      <c r="AV11" s="19">
        <v>990.81471</v>
      </c>
      <c r="AW11" s="19">
        <v>1021.3721</v>
      </c>
      <c r="AX11" s="19">
        <v>1024.6189</v>
      </c>
      <c r="AY11" s="19">
        <v>1033.3286</v>
      </c>
      <c r="AZ11" s="19">
        <v>980.49968</v>
      </c>
      <c r="BA11" s="19">
        <v>945.09253</v>
      </c>
      <c r="BB11" s="19">
        <v>1108.5603</v>
      </c>
      <c r="BC11" s="19">
        <v>1196.1887</v>
      </c>
      <c r="BD11" s="19">
        <v>1257.2239</v>
      </c>
      <c r="BE11" s="19">
        <v>1192.6337</v>
      </c>
      <c r="BF11" s="19">
        <v>1321.2022</v>
      </c>
      <c r="BG11" s="19">
        <v>1650.1255</v>
      </c>
      <c r="BH11" s="19">
        <v>1960.8958</v>
      </c>
      <c r="BI11" s="19">
        <v>2209.6251</v>
      </c>
      <c r="BJ11" s="19">
        <v>2218.8776</v>
      </c>
      <c r="BK11" s="19">
        <v>2570.8832</v>
      </c>
      <c r="BL11" s="19">
        <v>2519.1048</v>
      </c>
      <c r="BM11" s="19">
        <v>2925.016</v>
      </c>
      <c r="BN11" s="19">
        <v>3147.4532</v>
      </c>
      <c r="BO11" s="19">
        <v>3433.7085</v>
      </c>
      <c r="BP11" s="19">
        <v>3612.5096</v>
      </c>
      <c r="BQ11" s="19">
        <v>3473.5091</v>
      </c>
      <c r="BR11" s="19">
        <v>3777.9815</v>
      </c>
      <c r="BS11" s="19">
        <v>3910.9068</v>
      </c>
      <c r="BT11" s="19">
        <v>4116.1486</v>
      </c>
      <c r="BU11" s="19">
        <v>4324.7274</v>
      </c>
      <c r="BV11" s="19">
        <v>4367.3173</v>
      </c>
      <c r="BW11" s="19">
        <v>4692.0444</v>
      </c>
      <c r="BX11" s="19">
        <v>5183.3863</v>
      </c>
      <c r="BY11" s="19">
        <v>5420.9842</v>
      </c>
      <c r="BZ11" s="19">
        <v>5698.2928</v>
      </c>
      <c r="CA11" s="19">
        <v>5814.3947</v>
      </c>
      <c r="CB11" s="19">
        <v>5714.5129</v>
      </c>
      <c r="CC11" s="19">
        <v>5764.4042</v>
      </c>
      <c r="CD11" s="19">
        <v>5889.1886</v>
      </c>
      <c r="CE11" s="19">
        <v>6070.5086</v>
      </c>
      <c r="CF11" s="19">
        <v>6427.8908</v>
      </c>
      <c r="CG11" s="19">
        <v>7002.7581</v>
      </c>
      <c r="CH11" s="19">
        <v>7550.197</v>
      </c>
      <c r="CJ11" s="2">
        <v>49.1567708333333</v>
      </c>
      <c r="CK11" s="2">
        <v>48.9267042571359</v>
      </c>
      <c r="CL11" s="2">
        <v>48.6111355841584</v>
      </c>
      <c r="CM11" s="2">
        <v>48.2389317345661</v>
      </c>
      <c r="CN11" s="2">
        <v>47.8505001872799</v>
      </c>
      <c r="CO11" s="2">
        <v>47.4690458849235</v>
      </c>
      <c r="CP11" s="2">
        <v>47.5033592343342</v>
      </c>
      <c r="CQ11" s="2">
        <v>47.4050101015334</v>
      </c>
      <c r="CR11" s="2">
        <v>47.2022562955516</v>
      </c>
      <c r="CS11" s="2">
        <v>46.919637108684</v>
      </c>
      <c r="CT11" s="2">
        <v>46.5776295133438</v>
      </c>
      <c r="CU11" s="2">
        <v>46.8592939025685</v>
      </c>
      <c r="CV11" s="2">
        <v>47.1125777019107</v>
      </c>
      <c r="CW11" s="2">
        <v>47.3480300865678</v>
      </c>
      <c r="CX11" s="2">
        <v>47.5752351463521</v>
      </c>
      <c r="CY11" s="2">
        <v>47.7996706192358</v>
      </c>
      <c r="CZ11" s="2">
        <v>48.1113295808688</v>
      </c>
      <c r="DA11" s="2">
        <v>48.4192200051572</v>
      </c>
      <c r="DB11" s="2">
        <v>48.7236807978572</v>
      </c>
      <c r="DC11" s="2">
        <v>49.0251255289946</v>
      </c>
      <c r="DD11" s="2">
        <v>49.3267549668874</v>
      </c>
      <c r="DE11" s="2">
        <v>49.4686042028353</v>
      </c>
      <c r="DF11" s="2">
        <v>49.6083920947967</v>
      </c>
      <c r="DG11" s="2">
        <v>49.7574202669999</v>
      </c>
      <c r="DH11" s="2">
        <v>49.9285098153752</v>
      </c>
      <c r="DI11" s="2">
        <v>50.1287696577243</v>
      </c>
      <c r="DJ11" s="2">
        <v>50.3283294857122</v>
      </c>
      <c r="DK11" s="2">
        <v>50.552598984991</v>
      </c>
      <c r="DL11" s="2">
        <v>50.8010478751432</v>
      </c>
      <c r="DM11" s="2">
        <v>51.0723901552559</v>
      </c>
      <c r="DN11" s="2">
        <v>51.3646865203762</v>
      </c>
      <c r="DO11" s="2">
        <v>51.7512807400999</v>
      </c>
      <c r="DP11" s="2">
        <v>52.1530098723141</v>
      </c>
      <c r="DQ11" s="2">
        <v>52.5695908870784</v>
      </c>
      <c r="DR11" s="2">
        <v>53.001895398991</v>
      </c>
      <c r="DS11" s="2">
        <v>53.4500334448161</v>
      </c>
      <c r="DT11" s="2">
        <v>53.5155205094697</v>
      </c>
      <c r="DU11" s="2">
        <v>53.7351876291273</v>
      </c>
      <c r="DV11" s="2">
        <v>54.1105190467045</v>
      </c>
      <c r="DW11" s="2">
        <v>54.6451370244862</v>
      </c>
      <c r="DX11" s="2">
        <v>55.3432835820896</v>
      </c>
      <c r="DY11" s="2">
        <v>235952.5</v>
      </c>
      <c r="DZ11" s="2">
        <v>240660.6729</v>
      </c>
      <c r="EA11" s="2">
        <v>245486.2347</v>
      </c>
      <c r="EB11" s="2">
        <v>250432.4141</v>
      </c>
      <c r="EC11" s="2">
        <v>255502.5308</v>
      </c>
      <c r="ED11" s="2">
        <v>260700</v>
      </c>
      <c r="EE11" s="2">
        <v>267524.6682</v>
      </c>
      <c r="EF11" s="2">
        <v>274531.8945</v>
      </c>
      <c r="EG11" s="2">
        <v>281726.6667</v>
      </c>
      <c r="EH11" s="2">
        <v>289114.1119</v>
      </c>
      <c r="EI11" s="2">
        <v>296699.5</v>
      </c>
      <c r="EJ11" s="2">
        <v>308863.6639</v>
      </c>
      <c r="EK11" s="2">
        <v>321533.9203</v>
      </c>
      <c r="EL11" s="2">
        <v>334731.6335</v>
      </c>
      <c r="EM11" s="2">
        <v>348479.0824</v>
      </c>
      <c r="EN11" s="2">
        <v>362799.5</v>
      </c>
      <c r="EO11" s="2">
        <v>378227.2175</v>
      </c>
      <c r="EP11" s="2">
        <v>394321.2858</v>
      </c>
      <c r="EQ11" s="2">
        <v>411110.9291</v>
      </c>
      <c r="ER11" s="2">
        <v>428626.6725</v>
      </c>
      <c r="ES11" s="2">
        <v>446900.4</v>
      </c>
      <c r="ET11" s="2">
        <v>464455.778</v>
      </c>
      <c r="EU11" s="2">
        <v>482704.5376</v>
      </c>
      <c r="EV11" s="2">
        <v>501674.2141</v>
      </c>
      <c r="EW11" s="2">
        <v>521393.4423</v>
      </c>
      <c r="EX11" s="2">
        <v>541892</v>
      </c>
      <c r="EY11" s="2">
        <v>562892.1683</v>
      </c>
      <c r="EZ11" s="2">
        <v>584711.5809</v>
      </c>
      <c r="FA11" s="2">
        <v>607382.4085</v>
      </c>
      <c r="FB11" s="2">
        <v>630938.0935</v>
      </c>
      <c r="FC11" s="2">
        <v>655413.4</v>
      </c>
      <c r="FD11" s="2">
        <v>681905.9258</v>
      </c>
      <c r="FE11" s="2">
        <v>709473.9004</v>
      </c>
      <c r="FF11" s="2">
        <v>738161.1674</v>
      </c>
      <c r="FG11" s="2">
        <v>768013.3649</v>
      </c>
      <c r="FH11" s="2">
        <v>799078</v>
      </c>
      <c r="FI11" s="2">
        <v>823106.1663</v>
      </c>
      <c r="FJ11" s="2">
        <v>847887.5256</v>
      </c>
      <c r="FK11" s="2">
        <v>873446.5874</v>
      </c>
      <c r="FL11" s="2">
        <v>899808.6843</v>
      </c>
      <c r="FM11" s="2">
        <v>927000</v>
      </c>
      <c r="FN11" s="20">
        <v>480</v>
      </c>
      <c r="FO11" s="20">
        <v>491.88</v>
      </c>
      <c r="FP11" s="20">
        <v>505</v>
      </c>
      <c r="FQ11" s="20">
        <v>519.15</v>
      </c>
      <c r="FR11" s="20">
        <v>533.96</v>
      </c>
      <c r="FS11" s="20">
        <v>549.2</v>
      </c>
      <c r="FT11" s="20">
        <v>563.17</v>
      </c>
      <c r="FU11" s="20">
        <v>579.12</v>
      </c>
      <c r="FV11" s="20">
        <v>596.85</v>
      </c>
      <c r="FW11" s="20">
        <v>616.19</v>
      </c>
      <c r="FX11" s="20">
        <v>637</v>
      </c>
      <c r="FY11" s="20">
        <v>659.13</v>
      </c>
      <c r="FZ11" s="20">
        <v>682.48</v>
      </c>
      <c r="GA11" s="20">
        <v>706.96</v>
      </c>
      <c r="GB11" s="20">
        <v>732.48</v>
      </c>
      <c r="GC11" s="20">
        <v>759</v>
      </c>
      <c r="GD11" s="20">
        <v>786.15</v>
      </c>
      <c r="GE11" s="20">
        <v>814.39</v>
      </c>
      <c r="GF11" s="20">
        <v>843.76</v>
      </c>
      <c r="GG11" s="20">
        <v>874.3</v>
      </c>
      <c r="GH11" s="20">
        <v>906</v>
      </c>
      <c r="GI11" s="20">
        <v>938.84</v>
      </c>
      <c r="GJ11" s="20">
        <v>972.75</v>
      </c>
      <c r="GK11" s="20">
        <v>1007.73</v>
      </c>
      <c r="GL11" s="20">
        <v>1043.83</v>
      </c>
      <c r="GM11" s="20">
        <v>1081</v>
      </c>
      <c r="GN11" s="20">
        <v>1119.06</v>
      </c>
      <c r="GO11" s="20">
        <v>1157.82</v>
      </c>
      <c r="GP11" s="20">
        <v>1197.07</v>
      </c>
      <c r="GQ11" s="20">
        <v>1236.56</v>
      </c>
      <c r="GR11" s="20">
        <v>1276</v>
      </c>
      <c r="GS11" s="20">
        <v>1314.75</v>
      </c>
      <c r="GT11" s="20">
        <v>1352.66</v>
      </c>
      <c r="GU11" s="20">
        <v>1389.59</v>
      </c>
      <c r="GV11" s="20">
        <v>1425.42</v>
      </c>
      <c r="GW11" s="20">
        <v>1460</v>
      </c>
      <c r="GX11" s="20">
        <v>1496</v>
      </c>
      <c r="GY11" s="20">
        <v>1533</v>
      </c>
      <c r="GZ11" s="20">
        <v>1561.72</v>
      </c>
      <c r="HA11" s="20">
        <v>1588.12</v>
      </c>
      <c r="HB11" s="20"/>
    </row>
    <row r="12" spans="1:210" ht="12.75">
      <c r="A12" s="15" t="s">
        <v>11</v>
      </c>
      <c r="B12" s="15" t="s">
        <v>111</v>
      </c>
      <c r="C12" s="15">
        <v>11</v>
      </c>
      <c r="D12" s="16"/>
      <c r="E12" s="7">
        <f t="shared" si="0"/>
        <v>0.904761596396716</v>
      </c>
      <c r="F12" s="19">
        <v>21.870634</v>
      </c>
      <c r="G12" s="19">
        <v>21.128851</v>
      </c>
      <c r="H12" s="19">
        <v>21.127391</v>
      </c>
      <c r="I12" s="19">
        <v>18.030156</v>
      </c>
      <c r="J12" s="19">
        <v>18.924448</v>
      </c>
      <c r="K12" s="19">
        <v>19.773409</v>
      </c>
      <c r="L12" s="19">
        <v>20.26281</v>
      </c>
      <c r="M12" s="19">
        <v>18.013382</v>
      </c>
      <c r="N12" s="19">
        <v>19.431767</v>
      </c>
      <c r="O12" s="19">
        <v>25.319883</v>
      </c>
      <c r="P12" s="19">
        <v>22.959738</v>
      </c>
      <c r="Q12" s="19">
        <v>23.573971</v>
      </c>
      <c r="R12" s="19">
        <v>24.604773</v>
      </c>
      <c r="S12" s="19">
        <v>27.20029</v>
      </c>
      <c r="T12" s="19">
        <v>28.999037</v>
      </c>
      <c r="U12" s="19">
        <v>30.689527</v>
      </c>
      <c r="V12" s="19">
        <v>27.872336</v>
      </c>
      <c r="W12" s="19">
        <v>26.511635</v>
      </c>
      <c r="X12" s="19">
        <v>26.570488</v>
      </c>
      <c r="Y12" s="19">
        <v>24.740404</v>
      </c>
      <c r="Z12" s="19">
        <v>25.640682</v>
      </c>
      <c r="AA12" s="19">
        <v>23.056653</v>
      </c>
      <c r="AB12" s="19">
        <v>20.746573</v>
      </c>
      <c r="AC12" s="19">
        <v>16.354653</v>
      </c>
      <c r="AD12" s="19">
        <v>16.118138</v>
      </c>
      <c r="AE12" s="19">
        <v>17.503182</v>
      </c>
      <c r="AF12" s="19">
        <v>20.205498</v>
      </c>
      <c r="AG12" s="19">
        <v>19.233781</v>
      </c>
      <c r="AH12" s="19">
        <v>18.238091</v>
      </c>
      <c r="AI12" s="19">
        <v>17.885371</v>
      </c>
      <c r="AJ12" s="19">
        <v>17.107476</v>
      </c>
      <c r="AK12" s="19">
        <v>16.07348</v>
      </c>
      <c r="AL12" s="19">
        <v>16.091043</v>
      </c>
      <c r="AM12" s="19">
        <v>16.001388</v>
      </c>
      <c r="AN12" s="19">
        <v>16.322856</v>
      </c>
      <c r="AO12" s="19">
        <v>17.136708</v>
      </c>
      <c r="AP12" s="19">
        <v>16.624159</v>
      </c>
      <c r="AQ12" s="19">
        <v>17.249031</v>
      </c>
      <c r="AR12" s="19">
        <v>17.6135</v>
      </c>
      <c r="AS12" s="19">
        <v>16.417009</v>
      </c>
      <c r="AT12" s="19">
        <v>16.302534</v>
      </c>
      <c r="AU12" s="19">
        <v>2371.4438</v>
      </c>
      <c r="AV12" s="19">
        <v>2611.0042</v>
      </c>
      <c r="AW12" s="19">
        <v>2660.102</v>
      </c>
      <c r="AX12" s="19">
        <v>2720.8116</v>
      </c>
      <c r="AY12" s="19">
        <v>2749.3167</v>
      </c>
      <c r="AZ12" s="19">
        <v>2842.6747</v>
      </c>
      <c r="BA12" s="19">
        <v>2879.7634</v>
      </c>
      <c r="BB12" s="19">
        <v>2952.8673</v>
      </c>
      <c r="BC12" s="19">
        <v>3200.4899</v>
      </c>
      <c r="BD12" s="19">
        <v>3380.9849</v>
      </c>
      <c r="BE12" s="19">
        <v>3619.9193</v>
      </c>
      <c r="BF12" s="19">
        <v>3930.7701</v>
      </c>
      <c r="BG12" s="19">
        <v>4291.1206</v>
      </c>
      <c r="BH12" s="19">
        <v>4756.4967</v>
      </c>
      <c r="BI12" s="19">
        <v>5049.1341</v>
      </c>
      <c r="BJ12" s="19">
        <v>5165.674</v>
      </c>
      <c r="BK12" s="19">
        <v>5566.8298</v>
      </c>
      <c r="BL12" s="19">
        <v>5701.1767</v>
      </c>
      <c r="BM12" s="19">
        <v>5744.6824</v>
      </c>
      <c r="BN12" s="19">
        <v>6011.0055</v>
      </c>
      <c r="BO12" s="19">
        <v>6379.7949</v>
      </c>
      <c r="BP12" s="19">
        <v>5993.989</v>
      </c>
      <c r="BQ12" s="19">
        <v>5936.2138</v>
      </c>
      <c r="BR12" s="19">
        <v>5658.1109</v>
      </c>
      <c r="BS12" s="19">
        <v>5832.0361</v>
      </c>
      <c r="BT12" s="19">
        <v>6150.8399</v>
      </c>
      <c r="BU12" s="19">
        <v>6480.7026</v>
      </c>
      <c r="BV12" s="19">
        <v>6602.1703</v>
      </c>
      <c r="BW12" s="19">
        <v>6481.593</v>
      </c>
      <c r="BX12" s="19">
        <v>6585.1114</v>
      </c>
      <c r="BY12" s="19">
        <v>6217.7324</v>
      </c>
      <c r="BZ12" s="19">
        <v>6220.1089</v>
      </c>
      <c r="CA12" s="19">
        <v>6071.9446</v>
      </c>
      <c r="CB12" s="19">
        <v>6293.6498</v>
      </c>
      <c r="CC12" s="19">
        <v>6575.2061</v>
      </c>
      <c r="CD12" s="19">
        <v>6765.0473</v>
      </c>
      <c r="CE12" s="19">
        <v>6881.4386</v>
      </c>
      <c r="CF12" s="19">
        <v>7014.3399</v>
      </c>
      <c r="CG12" s="19">
        <v>6732.2411</v>
      </c>
      <c r="CH12" s="19">
        <v>6889.1039</v>
      </c>
      <c r="CI12" s="19">
        <v>7190.0053</v>
      </c>
      <c r="CJ12" s="2">
        <v>53.4696181023343</v>
      </c>
      <c r="CK12" s="2">
        <v>53.3251732184201</v>
      </c>
      <c r="CL12" s="2">
        <v>53.1629386198284</v>
      </c>
      <c r="CM12" s="2">
        <v>53.006642235991</v>
      </c>
      <c r="CN12" s="2">
        <v>52.8888989774117</v>
      </c>
      <c r="CO12" s="2">
        <v>52.827282041552</v>
      </c>
      <c r="CP12" s="2">
        <v>52.9778414483727</v>
      </c>
      <c r="CQ12" s="2">
        <v>53.1763263451835</v>
      </c>
      <c r="CR12" s="2">
        <v>53.4161561768618</v>
      </c>
      <c r="CS12" s="2">
        <v>53.6866237648187</v>
      </c>
      <c r="CT12" s="2">
        <v>53.9803254573488</v>
      </c>
      <c r="CU12" s="2">
        <v>54.3110672368781</v>
      </c>
      <c r="CV12" s="2">
        <v>54.6697031725314</v>
      </c>
      <c r="CW12" s="2">
        <v>55.0456485885224</v>
      </c>
      <c r="CX12" s="2">
        <v>55.4242581358445</v>
      </c>
      <c r="CY12" s="2">
        <v>55.7979219421965</v>
      </c>
      <c r="CZ12" s="2">
        <v>56.1781675624926</v>
      </c>
      <c r="DA12" s="2">
        <v>56.557548928218</v>
      </c>
      <c r="DB12" s="2">
        <v>56.9460750705703</v>
      </c>
      <c r="DC12" s="2">
        <v>57.358564149838</v>
      </c>
      <c r="DD12" s="2">
        <v>57.8049309301408</v>
      </c>
      <c r="DE12" s="2">
        <v>58.0345517389226</v>
      </c>
      <c r="DF12" s="2">
        <v>58.2957238111828</v>
      </c>
      <c r="DG12" s="2">
        <v>58.5915027995227</v>
      </c>
      <c r="DH12" s="2">
        <v>58.92485547493</v>
      </c>
      <c r="DI12" s="2">
        <v>59.2980184464727</v>
      </c>
      <c r="DJ12" s="2">
        <v>59.5551208014228</v>
      </c>
      <c r="DK12" s="2">
        <v>59.8522537648313</v>
      </c>
      <c r="DL12" s="2">
        <v>60.189959836942</v>
      </c>
      <c r="DM12" s="2">
        <v>60.5685162019736</v>
      </c>
      <c r="DN12" s="2">
        <v>60.9879579877937</v>
      </c>
      <c r="DO12" s="2">
        <v>61.4134224769919</v>
      </c>
      <c r="DP12" s="2">
        <v>61.8779695451214</v>
      </c>
      <c r="DQ12" s="2">
        <v>62.3824316832725</v>
      </c>
      <c r="DR12" s="2">
        <v>62.9277301188029</v>
      </c>
      <c r="DS12" s="2">
        <v>63.5148608298167</v>
      </c>
      <c r="DT12" s="2">
        <v>63.9758516498081</v>
      </c>
      <c r="DU12" s="2">
        <v>64.4604200321622</v>
      </c>
      <c r="DV12" s="2">
        <v>64.9690466800188</v>
      </c>
      <c r="DW12" s="2">
        <v>65.5022468834086</v>
      </c>
      <c r="DX12" s="2">
        <v>66.0605526161082</v>
      </c>
      <c r="DY12" s="2">
        <v>38894869.6</v>
      </c>
      <c r="DZ12" s="2">
        <v>39964999</v>
      </c>
      <c r="EA12" s="2">
        <v>41064574.25</v>
      </c>
      <c r="EB12" s="2">
        <v>42194405.66</v>
      </c>
      <c r="EC12" s="2">
        <v>43355325.87</v>
      </c>
      <c r="ED12" s="2">
        <v>44548190.4</v>
      </c>
      <c r="EE12" s="2">
        <v>45914994.56</v>
      </c>
      <c r="EF12" s="2">
        <v>47323734.55</v>
      </c>
      <c r="EG12" s="2">
        <v>48775697.05</v>
      </c>
      <c r="EH12" s="2">
        <v>50272208.18</v>
      </c>
      <c r="EI12" s="2">
        <v>51814634.8</v>
      </c>
      <c r="EJ12" s="2">
        <v>53415928.52</v>
      </c>
      <c r="EK12" s="2">
        <v>55066709.09</v>
      </c>
      <c r="EL12" s="2">
        <v>56768505.83</v>
      </c>
      <c r="EM12" s="2">
        <v>58522895.39</v>
      </c>
      <c r="EN12" s="2">
        <v>60331503.1</v>
      </c>
      <c r="EO12" s="2">
        <v>62205163.62</v>
      </c>
      <c r="EP12" s="2">
        <v>64137012.7</v>
      </c>
      <c r="EQ12" s="2">
        <v>66128857.46</v>
      </c>
      <c r="ER12" s="2">
        <v>68182561.13</v>
      </c>
      <c r="ES12" s="2">
        <v>70300044.8</v>
      </c>
      <c r="ET12" s="2">
        <v>72171965.86</v>
      </c>
      <c r="EU12" s="2">
        <v>74093783.35</v>
      </c>
      <c r="EV12" s="2">
        <v>76066828.65</v>
      </c>
      <c r="EW12" s="2">
        <v>78092468.68</v>
      </c>
      <c r="EX12" s="2">
        <v>80172106.9</v>
      </c>
      <c r="EY12" s="2">
        <v>82090689.18</v>
      </c>
      <c r="EZ12" s="2">
        <v>84055248.29</v>
      </c>
      <c r="FA12" s="2">
        <v>86066887.56</v>
      </c>
      <c r="FB12" s="2">
        <v>88126736.81</v>
      </c>
      <c r="FC12" s="2">
        <v>90235953</v>
      </c>
      <c r="FD12" s="2">
        <v>92346454.46</v>
      </c>
      <c r="FE12" s="2">
        <v>94506352.83</v>
      </c>
      <c r="FF12" s="2">
        <v>96716805.06</v>
      </c>
      <c r="FG12" s="2">
        <v>98978995.24</v>
      </c>
      <c r="FH12" s="2">
        <v>101294135.2</v>
      </c>
      <c r="FI12" s="2">
        <v>103418134.95</v>
      </c>
      <c r="FJ12" s="2">
        <v>105586677.25</v>
      </c>
      <c r="FK12" s="2">
        <v>107800696.32</v>
      </c>
      <c r="FL12" s="2">
        <v>110061145.96</v>
      </c>
      <c r="FM12" s="2">
        <v>112369000</v>
      </c>
      <c r="FN12" s="20">
        <v>72757</v>
      </c>
      <c r="FO12" s="20">
        <v>74962.408</v>
      </c>
      <c r="FP12" s="20">
        <v>77260.952</v>
      </c>
      <c r="FQ12" s="20">
        <v>79621.728</v>
      </c>
      <c r="FR12" s="20">
        <v>81995.584</v>
      </c>
      <c r="FS12" s="20">
        <v>84351</v>
      </c>
      <c r="FT12" s="20">
        <v>86693.184</v>
      </c>
      <c r="FU12" s="20">
        <v>89020.92</v>
      </c>
      <c r="FV12" s="20">
        <v>91341.672</v>
      </c>
      <c r="FW12" s="20">
        <v>93671.192</v>
      </c>
      <c r="FX12" s="20">
        <v>96021</v>
      </c>
      <c r="FY12" s="20">
        <v>98386.528</v>
      </c>
      <c r="FZ12" s="20">
        <v>100762.23</v>
      </c>
      <c r="GA12" s="20">
        <v>103167.22</v>
      </c>
      <c r="GB12" s="20">
        <v>105630.01</v>
      </c>
      <c r="GC12" s="20">
        <v>108167</v>
      </c>
      <c r="GD12" s="20">
        <v>110773.85</v>
      </c>
      <c r="GE12" s="20">
        <v>113451.22</v>
      </c>
      <c r="GF12" s="20">
        <v>116179.51</v>
      </c>
      <c r="GG12" s="20">
        <v>118927.24</v>
      </c>
      <c r="GH12" s="20">
        <v>121672</v>
      </c>
      <c r="GI12" s="20">
        <v>124413.04</v>
      </c>
      <c r="GJ12" s="20">
        <v>127146.06</v>
      </c>
      <c r="GK12" s="20">
        <v>129863.39</v>
      </c>
      <c r="GL12" s="20">
        <v>132558.15</v>
      </c>
      <c r="GM12" s="20">
        <v>135224</v>
      </c>
      <c r="GN12" s="20">
        <v>137855.14</v>
      </c>
      <c r="GO12" s="20">
        <v>140446.43</v>
      </c>
      <c r="GP12" s="20">
        <v>142993.42</v>
      </c>
      <c r="GQ12" s="20">
        <v>145492.32</v>
      </c>
      <c r="GR12" s="20">
        <v>147940</v>
      </c>
      <c r="GS12" s="20">
        <v>150337.15</v>
      </c>
      <c r="GT12" s="20">
        <v>152680.03</v>
      </c>
      <c r="GU12" s="20">
        <v>154964.91</v>
      </c>
      <c r="GV12" s="20">
        <v>157188.1</v>
      </c>
      <c r="GW12" s="20">
        <v>159346</v>
      </c>
      <c r="GX12" s="20">
        <v>161513.17</v>
      </c>
      <c r="GY12" s="20">
        <v>163859.68</v>
      </c>
      <c r="GZ12" s="20">
        <v>166045.57</v>
      </c>
      <c r="HA12" s="20">
        <v>168227.98</v>
      </c>
      <c r="HB12" s="20">
        <v>170406</v>
      </c>
    </row>
    <row r="13" spans="1:210" ht="12.75">
      <c r="A13" s="15" t="s">
        <v>12</v>
      </c>
      <c r="B13" s="15" t="s">
        <v>108</v>
      </c>
      <c r="C13" s="15">
        <v>12</v>
      </c>
      <c r="D13" s="16"/>
      <c r="E13" s="7">
        <f t="shared" si="0"/>
        <v>3.1513726887976437</v>
      </c>
      <c r="F13" s="19">
        <v>2.3523598</v>
      </c>
      <c r="G13" s="19">
        <v>3.3811745</v>
      </c>
      <c r="H13" s="19">
        <v>3.5774712</v>
      </c>
      <c r="I13" s="19">
        <v>3.4288385</v>
      </c>
      <c r="J13" s="19">
        <v>3.4936619</v>
      </c>
      <c r="K13" s="19">
        <v>5.2089646</v>
      </c>
      <c r="L13" s="19">
        <v>5.2271551</v>
      </c>
      <c r="M13" s="19">
        <v>4.5064704</v>
      </c>
      <c r="N13" s="19">
        <v>4.4791508</v>
      </c>
      <c r="O13" s="19">
        <v>5.3465969</v>
      </c>
      <c r="P13" s="19">
        <v>5.4570312</v>
      </c>
      <c r="Q13" s="19">
        <v>7.7064135</v>
      </c>
      <c r="R13" s="19">
        <v>9.4986168</v>
      </c>
      <c r="S13" s="19">
        <v>11.181977</v>
      </c>
      <c r="T13" s="19">
        <v>11.486635</v>
      </c>
      <c r="U13" s="19">
        <v>10.639967</v>
      </c>
      <c r="V13" s="19">
        <v>10.049508</v>
      </c>
      <c r="W13" s="19">
        <v>9.1357817</v>
      </c>
      <c r="X13" s="19">
        <v>8.9239803</v>
      </c>
      <c r="Y13" s="19">
        <v>6.9516709</v>
      </c>
      <c r="Z13" s="19">
        <v>7.1713744</v>
      </c>
      <c r="AA13" s="19">
        <v>6.7919092</v>
      </c>
      <c r="AB13" s="19">
        <v>7.9672846</v>
      </c>
      <c r="AC13" s="19">
        <v>7.3707187</v>
      </c>
      <c r="AD13" s="19">
        <v>7.5762402</v>
      </c>
      <c r="AE13" s="19">
        <v>12.905556</v>
      </c>
      <c r="AF13" s="19">
        <v>10.871104</v>
      </c>
      <c r="AG13" s="19">
        <v>10.246132</v>
      </c>
      <c r="AH13" s="19">
        <v>10.065728</v>
      </c>
      <c r="AI13" s="19">
        <v>10.623333</v>
      </c>
      <c r="AJ13" s="19">
        <v>10.369741</v>
      </c>
      <c r="AK13" s="19">
        <v>10.991455</v>
      </c>
      <c r="AL13" s="19">
        <v>11.328736</v>
      </c>
      <c r="AM13" s="19">
        <v>8.7738239</v>
      </c>
      <c r="AN13" s="19">
        <v>6.4082892</v>
      </c>
      <c r="AO13" s="19">
        <v>9.2630415</v>
      </c>
      <c r="AP13" s="19">
        <v>12.121398</v>
      </c>
      <c r="AQ13" s="19">
        <v>14.918167</v>
      </c>
      <c r="AR13" s="19">
        <v>12.686382</v>
      </c>
      <c r="AS13" s="19">
        <v>13.653665</v>
      </c>
      <c r="AT13" s="19">
        <v>14.816539</v>
      </c>
      <c r="AU13" s="19">
        <v>754.51343</v>
      </c>
      <c r="AV13" s="19">
        <v>647.15229</v>
      </c>
      <c r="AW13" s="19">
        <v>670.52624</v>
      </c>
      <c r="AX13" s="19">
        <v>650.6649</v>
      </c>
      <c r="AY13" s="19">
        <v>643.99122</v>
      </c>
      <c r="AZ13" s="19">
        <v>625.46754</v>
      </c>
      <c r="BA13" s="19">
        <v>612.21201</v>
      </c>
      <c r="BB13" s="19">
        <v>652.02324</v>
      </c>
      <c r="BC13" s="19">
        <v>675.06555</v>
      </c>
      <c r="BD13" s="19">
        <v>669.15783</v>
      </c>
      <c r="BE13" s="19">
        <v>669.05088</v>
      </c>
      <c r="BF13" s="19">
        <v>657.13746</v>
      </c>
      <c r="BG13" s="19">
        <v>667.95454</v>
      </c>
      <c r="BH13" s="19">
        <v>653.19037</v>
      </c>
      <c r="BI13" s="19">
        <v>692.29343</v>
      </c>
      <c r="BJ13" s="19">
        <v>721.72617</v>
      </c>
      <c r="BK13" s="19">
        <v>756.99066</v>
      </c>
      <c r="BL13" s="19">
        <v>736.90542</v>
      </c>
      <c r="BM13" s="19">
        <v>764.39063</v>
      </c>
      <c r="BN13" s="19">
        <v>795.97375</v>
      </c>
      <c r="BO13" s="19">
        <v>764.77066</v>
      </c>
      <c r="BP13" s="19">
        <v>787.88658</v>
      </c>
      <c r="BQ13" s="19">
        <v>864.84843</v>
      </c>
      <c r="BR13" s="19">
        <v>836.3112</v>
      </c>
      <c r="BS13" s="19">
        <v>810.92005</v>
      </c>
      <c r="BT13" s="19">
        <v>823.12639</v>
      </c>
      <c r="BU13" s="19">
        <v>885.97983</v>
      </c>
      <c r="BV13" s="19">
        <v>865.49702</v>
      </c>
      <c r="BW13" s="19">
        <v>890.07121</v>
      </c>
      <c r="BX13" s="19">
        <v>858.3622</v>
      </c>
      <c r="BY13" s="19">
        <v>845.37125</v>
      </c>
      <c r="BZ13" s="19">
        <v>893.08626</v>
      </c>
      <c r="CA13" s="19">
        <v>885.7132</v>
      </c>
      <c r="CB13" s="19">
        <v>884.84495</v>
      </c>
      <c r="CC13" s="19">
        <v>883.20552</v>
      </c>
      <c r="CD13" s="19">
        <v>871.36327</v>
      </c>
      <c r="CE13" s="19">
        <v>881.11334</v>
      </c>
      <c r="CF13" s="19">
        <v>891.14717</v>
      </c>
      <c r="CG13" s="19">
        <v>942.85947</v>
      </c>
      <c r="CH13" s="19">
        <v>967.31895</v>
      </c>
      <c r="CI13" s="19">
        <v>956.82965</v>
      </c>
      <c r="CJ13" s="2">
        <v>55.3650237580993</v>
      </c>
      <c r="CK13" s="2">
        <v>55.0715448363521</v>
      </c>
      <c r="CL13" s="2">
        <v>54.7793822086565</v>
      </c>
      <c r="CM13" s="2">
        <v>54.4868193174732</v>
      </c>
      <c r="CN13" s="2">
        <v>54.189932450257</v>
      </c>
      <c r="CO13" s="2">
        <v>53.8871017048795</v>
      </c>
      <c r="CP13" s="2">
        <v>53.3859884911714</v>
      </c>
      <c r="CQ13" s="2">
        <v>52.8871116548747</v>
      </c>
      <c r="CR13" s="2">
        <v>52.3921944958466</v>
      </c>
      <c r="CS13" s="2">
        <v>51.9028713975582</v>
      </c>
      <c r="CT13" s="2">
        <v>51.421143262915</v>
      </c>
      <c r="CU13" s="2">
        <v>51.0252700541746</v>
      </c>
      <c r="CV13" s="2">
        <v>50.6504605035924</v>
      </c>
      <c r="CW13" s="2">
        <v>50.2731863325893</v>
      </c>
      <c r="CX13" s="2">
        <v>49.8609668186382</v>
      </c>
      <c r="CY13" s="2">
        <v>49.3963060303128</v>
      </c>
      <c r="CZ13" s="2">
        <v>49.2370392660122</v>
      </c>
      <c r="DA13" s="2">
        <v>49.0431945674001</v>
      </c>
      <c r="DB13" s="2">
        <v>48.8192713318706</v>
      </c>
      <c r="DC13" s="2">
        <v>48.5702748992728</v>
      </c>
      <c r="DD13" s="2">
        <v>48.3012352772192</v>
      </c>
      <c r="DE13" s="2">
        <v>48.1837890985231</v>
      </c>
      <c r="DF13" s="2">
        <v>48.0504597184192</v>
      </c>
      <c r="DG13" s="2">
        <v>47.9114931018484</v>
      </c>
      <c r="DH13" s="2">
        <v>47.7798367010942</v>
      </c>
      <c r="DI13" s="2">
        <v>47.6628410100241</v>
      </c>
      <c r="DJ13" s="2">
        <v>47.7329328132256</v>
      </c>
      <c r="DK13" s="2">
        <v>47.8147629679775</v>
      </c>
      <c r="DL13" s="2">
        <v>47.9083489984219</v>
      </c>
      <c r="DM13" s="2">
        <v>48.013761278475</v>
      </c>
      <c r="DN13" s="2">
        <v>48.1311182432432</v>
      </c>
      <c r="DO13" s="2">
        <v>48.181544508406</v>
      </c>
      <c r="DP13" s="2">
        <v>48.2299577497327</v>
      </c>
      <c r="DQ13" s="2">
        <v>48.2763859822206</v>
      </c>
      <c r="DR13" s="2">
        <v>48.3208256868508</v>
      </c>
      <c r="DS13" s="2">
        <v>48.3632458950741</v>
      </c>
      <c r="DT13" s="2">
        <v>48.7364069535452</v>
      </c>
      <c r="DU13" s="2">
        <v>49.0879866864371</v>
      </c>
      <c r="DV13" s="2">
        <v>49.435092052155</v>
      </c>
      <c r="DW13" s="2">
        <v>49.7776436243259</v>
      </c>
      <c r="DX13" s="2">
        <v>50.0975696292354</v>
      </c>
      <c r="DY13" s="2">
        <v>2563400.6</v>
      </c>
      <c r="DZ13" s="2">
        <v>2599652.274</v>
      </c>
      <c r="EA13" s="2">
        <v>2636416.629</v>
      </c>
      <c r="EB13" s="2">
        <v>2673700.916</v>
      </c>
      <c r="EC13" s="2">
        <v>2711512.488</v>
      </c>
      <c r="ED13" s="2">
        <v>2749858.8</v>
      </c>
      <c r="EE13" s="2">
        <v>2778580.543</v>
      </c>
      <c r="EF13" s="2">
        <v>2807607.519</v>
      </c>
      <c r="EG13" s="2">
        <v>2836943.026</v>
      </c>
      <c r="EH13" s="2">
        <v>2866590.397</v>
      </c>
      <c r="EI13" s="2">
        <v>2896553</v>
      </c>
      <c r="EJ13" s="2">
        <v>2929207.678</v>
      </c>
      <c r="EK13" s="2">
        <v>2962231.402</v>
      </c>
      <c r="EL13" s="2">
        <v>2995628.354</v>
      </c>
      <c r="EM13" s="2">
        <v>3029402.761</v>
      </c>
      <c r="EN13" s="2">
        <v>3063558.9</v>
      </c>
      <c r="EO13" s="2">
        <v>3121170.385</v>
      </c>
      <c r="EP13" s="2">
        <v>3179872.458</v>
      </c>
      <c r="EQ13" s="2">
        <v>3239685.901</v>
      </c>
      <c r="ER13" s="2">
        <v>3300631.887</v>
      </c>
      <c r="ES13" s="2">
        <v>3362732</v>
      </c>
      <c r="ET13" s="2">
        <v>3438000.083</v>
      </c>
      <c r="EU13" s="2">
        <v>3514953.594</v>
      </c>
      <c r="EV13" s="2">
        <v>3593630.287</v>
      </c>
      <c r="EW13" s="2">
        <v>3674068.767</v>
      </c>
      <c r="EX13" s="2">
        <v>3756308.5</v>
      </c>
      <c r="EY13" s="2">
        <v>3854553.657</v>
      </c>
      <c r="EZ13" s="2">
        <v>3955380.637</v>
      </c>
      <c r="FA13" s="2">
        <v>4058857.608</v>
      </c>
      <c r="FB13" s="2">
        <v>4165054.551</v>
      </c>
      <c r="FC13" s="2">
        <v>4274043.3</v>
      </c>
      <c r="FD13" s="2">
        <v>4379957.758</v>
      </c>
      <c r="FE13" s="2">
        <v>4488496.903</v>
      </c>
      <c r="FF13" s="2">
        <v>4599725.78</v>
      </c>
      <c r="FG13" s="2">
        <v>4713711.042</v>
      </c>
      <c r="FH13" s="2">
        <v>4830521</v>
      </c>
      <c r="FI13" s="2">
        <v>4983297.611</v>
      </c>
      <c r="FJ13" s="2">
        <v>5141245.012</v>
      </c>
      <c r="FK13" s="2">
        <v>5304548.513</v>
      </c>
      <c r="FL13" s="2">
        <v>5473400.36</v>
      </c>
      <c r="FM13" s="2">
        <v>5648000</v>
      </c>
      <c r="FN13" s="20">
        <v>4630</v>
      </c>
      <c r="FO13" s="20">
        <v>4720.5</v>
      </c>
      <c r="FP13" s="20">
        <v>4812.79</v>
      </c>
      <c r="FQ13" s="20">
        <v>4907.06</v>
      </c>
      <c r="FR13" s="20">
        <v>5003.72</v>
      </c>
      <c r="FS13" s="20">
        <v>5103</v>
      </c>
      <c r="FT13" s="20">
        <v>5204.7</v>
      </c>
      <c r="FU13" s="20">
        <v>5308.68</v>
      </c>
      <c r="FV13" s="20">
        <v>5414.82</v>
      </c>
      <c r="FW13" s="20">
        <v>5522.99</v>
      </c>
      <c r="FX13" s="20">
        <v>5633</v>
      </c>
      <c r="FY13" s="20">
        <v>5740.7</v>
      </c>
      <c r="FZ13" s="20">
        <v>5848.38</v>
      </c>
      <c r="GA13" s="20">
        <v>5958.7</v>
      </c>
      <c r="GB13" s="20">
        <v>6075.7</v>
      </c>
      <c r="GC13" s="20">
        <v>6202</v>
      </c>
      <c r="GD13" s="20">
        <v>6339.07</v>
      </c>
      <c r="GE13" s="20">
        <v>6483.82</v>
      </c>
      <c r="GF13" s="20">
        <v>6636.08</v>
      </c>
      <c r="GG13" s="20">
        <v>6795.58</v>
      </c>
      <c r="GH13" s="20">
        <v>6962</v>
      </c>
      <c r="GI13" s="20">
        <v>7135.18</v>
      </c>
      <c r="GJ13" s="20">
        <v>7315.13</v>
      </c>
      <c r="GK13" s="20">
        <v>7500.56</v>
      </c>
      <c r="GL13" s="20">
        <v>7689.58</v>
      </c>
      <c r="GM13" s="20">
        <v>7881</v>
      </c>
      <c r="GN13" s="20">
        <v>8075.25</v>
      </c>
      <c r="GO13" s="20">
        <v>8272.3</v>
      </c>
      <c r="GP13" s="20">
        <v>8472.13</v>
      </c>
      <c r="GQ13" s="20">
        <v>8674.71</v>
      </c>
      <c r="GR13" s="20">
        <v>8880</v>
      </c>
      <c r="GS13" s="20">
        <v>9090.53</v>
      </c>
      <c r="GT13" s="20">
        <v>9306.45</v>
      </c>
      <c r="GU13" s="20">
        <v>9527.9</v>
      </c>
      <c r="GV13" s="20">
        <v>9755.03</v>
      </c>
      <c r="GW13" s="20">
        <v>9988</v>
      </c>
      <c r="GX13" s="20">
        <v>10225</v>
      </c>
      <c r="GY13" s="20">
        <v>10473.53</v>
      </c>
      <c r="GZ13" s="20">
        <v>10730.33</v>
      </c>
      <c r="HA13" s="20">
        <v>10995.7</v>
      </c>
      <c r="HB13" s="20">
        <v>11274</v>
      </c>
    </row>
    <row r="14" spans="1:210" ht="12.75">
      <c r="A14" s="15" t="s">
        <v>13</v>
      </c>
      <c r="B14" s="15" t="s">
        <v>105</v>
      </c>
      <c r="C14" s="15">
        <v>13</v>
      </c>
      <c r="D14" s="16"/>
      <c r="E14" s="7">
        <f t="shared" si="0"/>
        <v>1.424730185659579</v>
      </c>
      <c r="F14" s="19">
        <v>2.9985945</v>
      </c>
      <c r="G14" s="19">
        <v>3.35828</v>
      </c>
      <c r="H14" s="19">
        <v>3.535218</v>
      </c>
      <c r="I14" s="19">
        <v>2.6656624</v>
      </c>
      <c r="J14" s="19">
        <v>2.3223801</v>
      </c>
      <c r="K14" s="19">
        <v>2.3421459</v>
      </c>
      <c r="L14" s="19">
        <v>2.7926173</v>
      </c>
      <c r="M14" s="19">
        <v>2.7171115</v>
      </c>
      <c r="N14" s="19">
        <v>3.1972884</v>
      </c>
      <c r="O14" s="19">
        <v>3.2302973</v>
      </c>
      <c r="P14" s="19">
        <v>1.6537633</v>
      </c>
      <c r="Q14" s="19">
        <v>3.0730015</v>
      </c>
      <c r="R14" s="19">
        <v>0.96202971</v>
      </c>
      <c r="S14" s="19">
        <v>1.8872329</v>
      </c>
      <c r="T14" s="19">
        <v>3.2457874</v>
      </c>
      <c r="U14" s="19">
        <v>2.3353993</v>
      </c>
      <c r="V14" s="19">
        <v>3.4758758</v>
      </c>
      <c r="W14" s="19">
        <v>4.3233688</v>
      </c>
      <c r="X14" s="19">
        <v>5.0776311</v>
      </c>
      <c r="Y14" s="19">
        <v>5.2442826</v>
      </c>
      <c r="Z14" s="19">
        <v>5.3412565</v>
      </c>
      <c r="AA14" s="19">
        <v>6.4648229</v>
      </c>
      <c r="AB14" s="19">
        <v>7.2972884</v>
      </c>
      <c r="AC14" s="19">
        <v>11.758675</v>
      </c>
      <c r="AD14" s="19">
        <v>12.863645</v>
      </c>
      <c r="AE14" s="19">
        <v>10.547048</v>
      </c>
      <c r="AF14" s="19">
        <v>8.775467</v>
      </c>
      <c r="AG14" s="19">
        <v>12.49593</v>
      </c>
      <c r="AH14" s="19">
        <v>6.8322712</v>
      </c>
      <c r="AI14" s="19">
        <v>8.5730689</v>
      </c>
      <c r="AJ14" s="19">
        <v>8.4103214</v>
      </c>
      <c r="AK14" s="19">
        <v>8.5269652</v>
      </c>
      <c r="AL14" s="19">
        <v>8.3521143</v>
      </c>
      <c r="AM14" s="19">
        <v>4.5563178</v>
      </c>
      <c r="AN14" s="19">
        <v>3.1546356</v>
      </c>
      <c r="AO14" s="19">
        <v>3.1148518</v>
      </c>
      <c r="AP14" s="19">
        <v>3.6150492</v>
      </c>
      <c r="AQ14" s="19">
        <v>2.3663469</v>
      </c>
      <c r="AR14" s="19">
        <v>3.6694336</v>
      </c>
      <c r="AS14" s="19">
        <v>3.4555459</v>
      </c>
      <c r="AT14" s="19">
        <v>4.7805636</v>
      </c>
      <c r="AU14" s="19">
        <v>535.63097</v>
      </c>
      <c r="AV14" s="19">
        <v>452.80937</v>
      </c>
      <c r="AW14" s="19">
        <v>491.48441</v>
      </c>
      <c r="AX14" s="19">
        <v>536.36835</v>
      </c>
      <c r="AY14" s="19">
        <v>562.8627</v>
      </c>
      <c r="AZ14" s="19">
        <v>602.41636</v>
      </c>
      <c r="BA14" s="19">
        <v>607.06294</v>
      </c>
      <c r="BB14" s="19">
        <v>675.21383</v>
      </c>
      <c r="BC14" s="19">
        <v>665.67185</v>
      </c>
      <c r="BD14" s="19">
        <v>646.93481</v>
      </c>
      <c r="BE14" s="19">
        <v>848.15764</v>
      </c>
      <c r="BF14" s="19">
        <v>796.17009</v>
      </c>
      <c r="BG14" s="19">
        <v>774.00335</v>
      </c>
      <c r="BH14" s="19">
        <v>798.7079</v>
      </c>
      <c r="BI14" s="19">
        <v>777.2408</v>
      </c>
      <c r="BJ14" s="19">
        <v>768.77</v>
      </c>
      <c r="BK14" s="19">
        <v>758.50238</v>
      </c>
      <c r="BL14" s="19">
        <v>878.89588</v>
      </c>
      <c r="BM14" s="19">
        <v>856.66439</v>
      </c>
      <c r="BN14" s="19">
        <v>825.82364</v>
      </c>
      <c r="BO14" s="19">
        <v>752.92738</v>
      </c>
      <c r="BP14" s="19">
        <v>784.39575</v>
      </c>
      <c r="BQ14" s="19">
        <v>752.81499</v>
      </c>
      <c r="BR14" s="19">
        <v>689.16481</v>
      </c>
      <c r="BS14" s="19">
        <v>655.26361</v>
      </c>
      <c r="BT14" s="19">
        <v>742.33149</v>
      </c>
      <c r="BU14" s="19">
        <v>787.58297</v>
      </c>
      <c r="BV14" s="19">
        <v>759.94391</v>
      </c>
      <c r="BW14" s="19">
        <v>851.6685</v>
      </c>
      <c r="BX14" s="19">
        <v>823.71547</v>
      </c>
      <c r="BY14" s="19">
        <v>828.23962</v>
      </c>
      <c r="BZ14" s="19">
        <v>835.00233</v>
      </c>
      <c r="CA14" s="19">
        <v>815.74843</v>
      </c>
      <c r="CB14" s="19">
        <v>826.50738</v>
      </c>
      <c r="CC14" s="19">
        <v>787.22762</v>
      </c>
      <c r="CD14" s="19">
        <v>693.33737</v>
      </c>
      <c r="CE14" s="19">
        <v>634.77896</v>
      </c>
      <c r="CF14" s="19">
        <v>639.34135</v>
      </c>
      <c r="CG14" s="19">
        <v>589.11829</v>
      </c>
      <c r="CH14" s="19">
        <v>680.32043</v>
      </c>
      <c r="CI14" s="19">
        <v>523.20841</v>
      </c>
      <c r="CJ14" s="2">
        <v>52.9535634138048</v>
      </c>
      <c r="CK14" s="2">
        <v>53.2298177750352</v>
      </c>
      <c r="CL14" s="2">
        <v>53.1322058461201</v>
      </c>
      <c r="CM14" s="2">
        <v>52.797949286284</v>
      </c>
      <c r="CN14" s="2">
        <v>52.3450372010685</v>
      </c>
      <c r="CO14" s="2">
        <v>51.8658418923125</v>
      </c>
      <c r="CP14" s="2">
        <v>51.7098503708304</v>
      </c>
      <c r="CQ14" s="2">
        <v>51.6384967066011</v>
      </c>
      <c r="CR14" s="2">
        <v>51.6807448970027</v>
      </c>
      <c r="CS14" s="2">
        <v>51.8510001903251</v>
      </c>
      <c r="CT14" s="2">
        <v>52.1502760387023</v>
      </c>
      <c r="CU14" s="2">
        <v>52.0749076818245</v>
      </c>
      <c r="CV14" s="2">
        <v>51.981268244875</v>
      </c>
      <c r="CW14" s="2">
        <v>51.8090347188959</v>
      </c>
      <c r="CX14" s="2">
        <v>51.5130867597144</v>
      </c>
      <c r="CY14" s="2">
        <v>51.065089673913</v>
      </c>
      <c r="CZ14" s="2">
        <v>51.5082621021371</v>
      </c>
      <c r="DA14" s="2">
        <v>51.7430286208708</v>
      </c>
      <c r="DB14" s="2">
        <v>51.8203521366388</v>
      </c>
      <c r="DC14" s="2">
        <v>51.8268343764603</v>
      </c>
      <c r="DD14" s="2">
        <v>51.8159927360775</v>
      </c>
      <c r="DE14" s="2">
        <v>52.0217025569943</v>
      </c>
      <c r="DF14" s="2">
        <v>52.1983450197832</v>
      </c>
      <c r="DG14" s="2">
        <v>52.3556960875957</v>
      </c>
      <c r="DH14" s="2">
        <v>52.5015163538781</v>
      </c>
      <c r="DI14" s="2">
        <v>52.6417000632778</v>
      </c>
      <c r="DJ14" s="2">
        <v>52.4589453770656</v>
      </c>
      <c r="DK14" s="2">
        <v>52.2775640067072</v>
      </c>
      <c r="DL14" s="2">
        <v>52.0989167031766</v>
      </c>
      <c r="DM14" s="2">
        <v>51.9232439870316</v>
      </c>
      <c r="DN14" s="2">
        <v>51.74982771261</v>
      </c>
      <c r="DO14" s="2">
        <v>51.3293492653226</v>
      </c>
      <c r="DP14" s="2">
        <v>50.9782332034376</v>
      </c>
      <c r="DQ14" s="2">
        <v>50.6952108968764</v>
      </c>
      <c r="DR14" s="2">
        <v>50.4790527407776</v>
      </c>
      <c r="DS14" s="2">
        <v>50.3290204678363</v>
      </c>
      <c r="DT14" s="2">
        <v>50.4178309326428</v>
      </c>
      <c r="DU14" s="2">
        <v>50.5312892167938</v>
      </c>
      <c r="DV14" s="2">
        <v>50.6694520317828</v>
      </c>
      <c r="DW14" s="2">
        <v>50.8326320502549</v>
      </c>
      <c r="DX14" s="2">
        <v>51.0210077861025</v>
      </c>
      <c r="DY14" s="2">
        <v>1557364.3</v>
      </c>
      <c r="DZ14" s="2">
        <v>1578594.1219</v>
      </c>
      <c r="EA14" s="2">
        <v>1600113.5716</v>
      </c>
      <c r="EB14" s="2">
        <v>1621926.6031</v>
      </c>
      <c r="EC14" s="2">
        <v>1644037.2249</v>
      </c>
      <c r="ED14" s="2">
        <v>1666449.5</v>
      </c>
      <c r="EE14" s="2">
        <v>1698420.3774</v>
      </c>
      <c r="EF14" s="2">
        <v>1731005.0312</v>
      </c>
      <c r="EG14" s="2">
        <v>1764215.2524</v>
      </c>
      <c r="EH14" s="2">
        <v>1798063.0591</v>
      </c>
      <c r="EI14" s="2">
        <v>1832560.7</v>
      </c>
      <c r="EJ14" s="2">
        <v>1841780.1274</v>
      </c>
      <c r="EK14" s="2">
        <v>1851052.9622</v>
      </c>
      <c r="EL14" s="2">
        <v>1860379.5423</v>
      </c>
      <c r="EM14" s="2">
        <v>1869760.2075</v>
      </c>
      <c r="EN14" s="2">
        <v>1879195.3</v>
      </c>
      <c r="EO14" s="2">
        <v>1928665.0645</v>
      </c>
      <c r="EP14" s="2">
        <v>1979445.0828</v>
      </c>
      <c r="EQ14" s="2">
        <v>2031570.2672</v>
      </c>
      <c r="ER14" s="2">
        <v>2085076.4699</v>
      </c>
      <c r="ES14" s="2">
        <v>2140000.5</v>
      </c>
      <c r="ET14" s="2">
        <v>2206807.442</v>
      </c>
      <c r="EU14" s="2">
        <v>2275717.347</v>
      </c>
      <c r="EV14" s="2">
        <v>2346796.957</v>
      </c>
      <c r="EW14" s="2">
        <v>2420115.148</v>
      </c>
      <c r="EX14" s="2">
        <v>2495743</v>
      </c>
      <c r="EY14" s="2">
        <v>2558076.537</v>
      </c>
      <c r="EZ14" s="2">
        <v>2621975.995</v>
      </c>
      <c r="FA14" s="2">
        <v>2687480.939</v>
      </c>
      <c r="FB14" s="2">
        <v>2754631.94</v>
      </c>
      <c r="FC14" s="2">
        <v>2823470.6</v>
      </c>
      <c r="FD14" s="2">
        <v>2876404.34</v>
      </c>
      <c r="FE14" s="2">
        <v>2930330.801</v>
      </c>
      <c r="FF14" s="2">
        <v>2985268.606</v>
      </c>
      <c r="FG14" s="2">
        <v>3041236.73</v>
      </c>
      <c r="FH14" s="2">
        <v>3098254.5</v>
      </c>
      <c r="FI14" s="2">
        <v>3169809.365</v>
      </c>
      <c r="FJ14" s="2">
        <v>3243022.345</v>
      </c>
      <c r="FK14" s="2">
        <v>3317931.991</v>
      </c>
      <c r="FL14" s="2">
        <v>3394577.752</v>
      </c>
      <c r="FM14" s="2">
        <v>3473000</v>
      </c>
      <c r="FN14" s="20">
        <v>2941</v>
      </c>
      <c r="FO14" s="20">
        <v>2965.62</v>
      </c>
      <c r="FP14" s="20">
        <v>3011.57</v>
      </c>
      <c r="FQ14" s="20">
        <v>3071.95</v>
      </c>
      <c r="FR14" s="20">
        <v>3140.77</v>
      </c>
      <c r="FS14" s="20">
        <v>3213</v>
      </c>
      <c r="FT14" s="20">
        <v>3284.52</v>
      </c>
      <c r="FU14" s="20">
        <v>3352.16</v>
      </c>
      <c r="FV14" s="20">
        <v>3413.68</v>
      </c>
      <c r="FW14" s="20">
        <v>3467.75</v>
      </c>
      <c r="FX14" s="20">
        <v>3514</v>
      </c>
      <c r="FY14" s="20">
        <v>3536.79</v>
      </c>
      <c r="FZ14" s="20">
        <v>3561</v>
      </c>
      <c r="GA14" s="20">
        <v>3590.84</v>
      </c>
      <c r="GB14" s="20">
        <v>3629.68</v>
      </c>
      <c r="GC14" s="20">
        <v>3680</v>
      </c>
      <c r="GD14" s="20">
        <v>3744.38</v>
      </c>
      <c r="GE14" s="20">
        <v>3825.53</v>
      </c>
      <c r="GF14" s="20">
        <v>3920.41</v>
      </c>
      <c r="GG14" s="20">
        <v>4023.16</v>
      </c>
      <c r="GH14" s="20">
        <v>4130</v>
      </c>
      <c r="GI14" s="20">
        <v>4242.09</v>
      </c>
      <c r="GJ14" s="20">
        <v>4359.75</v>
      </c>
      <c r="GK14" s="20">
        <v>4482.41</v>
      </c>
      <c r="GL14" s="20">
        <v>4609.61</v>
      </c>
      <c r="GM14" s="20">
        <v>4741</v>
      </c>
      <c r="GN14" s="20">
        <v>4876.34</v>
      </c>
      <c r="GO14" s="20">
        <v>5015.49</v>
      </c>
      <c r="GP14" s="20">
        <v>5158.42</v>
      </c>
      <c r="GQ14" s="20">
        <v>5305.2</v>
      </c>
      <c r="GR14" s="20">
        <v>5456</v>
      </c>
      <c r="GS14" s="20">
        <v>5603.82</v>
      </c>
      <c r="GT14" s="20">
        <v>5748.2</v>
      </c>
      <c r="GU14" s="20">
        <v>5888.66</v>
      </c>
      <c r="GV14" s="20">
        <v>6024.75</v>
      </c>
      <c r="GW14" s="20">
        <v>6156</v>
      </c>
      <c r="GX14" s="20">
        <v>6287.08</v>
      </c>
      <c r="GY14" s="20">
        <v>6417.85</v>
      </c>
      <c r="GZ14" s="20">
        <v>6548.19</v>
      </c>
      <c r="HA14" s="20">
        <v>6677.95</v>
      </c>
      <c r="HB14" s="20">
        <v>6807</v>
      </c>
    </row>
    <row r="15" spans="1:210" ht="12.75">
      <c r="A15" s="15" t="s">
        <v>14</v>
      </c>
      <c r="B15" s="15" t="s">
        <v>118</v>
      </c>
      <c r="C15" s="15">
        <v>14</v>
      </c>
      <c r="D15" s="16"/>
      <c r="E15" s="7">
        <f t="shared" si="0"/>
        <v>1.6379091319398766</v>
      </c>
      <c r="F15" s="19">
        <v>2.9565822</v>
      </c>
      <c r="G15" s="19">
        <v>2.9965668</v>
      </c>
      <c r="H15" s="19">
        <v>3.0712553</v>
      </c>
      <c r="I15" s="19">
        <v>3.124573</v>
      </c>
      <c r="J15" s="19">
        <v>3.2975146</v>
      </c>
      <c r="K15" s="19">
        <v>4.5187844</v>
      </c>
      <c r="L15" s="19">
        <v>5.2962316</v>
      </c>
      <c r="M15" s="19">
        <v>5.3746447</v>
      </c>
      <c r="N15" s="19">
        <v>5.0376558</v>
      </c>
      <c r="O15" s="19">
        <v>4.5943522</v>
      </c>
      <c r="P15" s="19">
        <v>5.9656232</v>
      </c>
      <c r="Q15" s="19">
        <v>6.9373417</v>
      </c>
      <c r="R15" s="19">
        <v>7.3810619</v>
      </c>
      <c r="S15" s="19">
        <v>7.6240124</v>
      </c>
      <c r="T15" s="19">
        <v>6.2977404</v>
      </c>
      <c r="U15" s="19">
        <v>6.5400278</v>
      </c>
      <c r="V15" s="19">
        <v>6.4362162</v>
      </c>
      <c r="W15" s="19">
        <v>7.7177698</v>
      </c>
      <c r="X15" s="19">
        <v>9.7335763</v>
      </c>
      <c r="Y15" s="19">
        <v>8.6895445</v>
      </c>
      <c r="Z15" s="19">
        <v>10.195486</v>
      </c>
      <c r="AA15" s="19">
        <v>12.865807</v>
      </c>
      <c r="AB15" s="19">
        <v>11.271178</v>
      </c>
      <c r="AC15" s="19">
        <v>11.728217</v>
      </c>
      <c r="AD15" s="19">
        <v>12.04863</v>
      </c>
      <c r="AE15" s="19">
        <v>12.539099</v>
      </c>
      <c r="AF15" s="19">
        <v>11.041905</v>
      </c>
      <c r="AG15" s="19">
        <v>9.4803898</v>
      </c>
      <c r="AH15" s="19">
        <v>7.4884591</v>
      </c>
      <c r="AI15" s="19">
        <v>6.1020109</v>
      </c>
      <c r="AJ15" s="19">
        <v>6.529985</v>
      </c>
      <c r="AK15" s="19">
        <v>6.3266415</v>
      </c>
      <c r="AL15" s="19">
        <v>5.596868</v>
      </c>
      <c r="AM15" s="19">
        <v>6.3270879</v>
      </c>
      <c r="AN15" s="19">
        <v>5.2727744</v>
      </c>
      <c r="AO15" s="19">
        <v>4.7698324</v>
      </c>
      <c r="AP15" s="19">
        <v>4.9297577</v>
      </c>
      <c r="AQ15" s="19">
        <v>5.1281501</v>
      </c>
      <c r="AR15" s="19">
        <v>5.6346339</v>
      </c>
      <c r="AS15" s="19">
        <v>5.8537736</v>
      </c>
      <c r="AT15" s="19">
        <v>5.9035218</v>
      </c>
      <c r="AU15" s="19">
        <v>1680.0226</v>
      </c>
      <c r="AV15" s="19">
        <v>1668.677</v>
      </c>
      <c r="AW15" s="19">
        <v>1679.3217</v>
      </c>
      <c r="AX15" s="19">
        <v>1697.459</v>
      </c>
      <c r="AY15" s="19">
        <v>1716.3649</v>
      </c>
      <c r="AZ15" s="19">
        <v>1697.2085</v>
      </c>
      <c r="BA15" s="19">
        <v>1709.6903</v>
      </c>
      <c r="BB15" s="19">
        <v>1477.1726</v>
      </c>
      <c r="BC15" s="19">
        <v>1555.7851</v>
      </c>
      <c r="BD15" s="19">
        <v>1585.1191</v>
      </c>
      <c r="BE15" s="19">
        <v>1580.1528</v>
      </c>
      <c r="BF15" s="19">
        <v>1620.8486</v>
      </c>
      <c r="BG15" s="19">
        <v>1594.2785</v>
      </c>
      <c r="BH15" s="19">
        <v>1603.8924</v>
      </c>
      <c r="BI15" s="19">
        <v>1732.9877</v>
      </c>
      <c r="BJ15" s="19">
        <v>1900.899</v>
      </c>
      <c r="BK15" s="19">
        <v>1742.915</v>
      </c>
      <c r="BL15" s="19">
        <v>1941.5861</v>
      </c>
      <c r="BM15" s="19">
        <v>2221.3889</v>
      </c>
      <c r="BN15" s="19">
        <v>2312.1685</v>
      </c>
      <c r="BO15" s="19">
        <v>2126.1802</v>
      </c>
      <c r="BP15" s="19">
        <v>2400.7295</v>
      </c>
      <c r="BQ15" s="19">
        <v>2552.9303</v>
      </c>
      <c r="BR15" s="19">
        <v>2600.8963</v>
      </c>
      <c r="BS15" s="19">
        <v>2680.349</v>
      </c>
      <c r="BT15" s="19">
        <v>2794.7401</v>
      </c>
      <c r="BU15" s="19">
        <v>3031.8767</v>
      </c>
      <c r="BV15" s="19">
        <v>2959.1765</v>
      </c>
      <c r="BW15" s="19">
        <v>2640.3296</v>
      </c>
      <c r="BX15" s="19">
        <v>2456.0426</v>
      </c>
      <c r="BY15" s="19">
        <v>2266.3222</v>
      </c>
      <c r="BZ15" s="19">
        <v>2135.5714</v>
      </c>
      <c r="CA15" s="19">
        <v>1978.3284</v>
      </c>
      <c r="CB15" s="19">
        <v>1896.4678</v>
      </c>
      <c r="CC15" s="19">
        <v>1847.5692</v>
      </c>
      <c r="CD15" s="19">
        <v>1854.6424</v>
      </c>
      <c r="CE15" s="19">
        <v>1894.6899</v>
      </c>
      <c r="CF15" s="19">
        <v>1942.3782</v>
      </c>
      <c r="CG15" s="19">
        <v>1949.6863</v>
      </c>
      <c r="CH15" s="19">
        <v>1961.8714</v>
      </c>
      <c r="CI15" s="19">
        <v>2041.6416</v>
      </c>
      <c r="CJ15" s="2">
        <v>56.4798055135952</v>
      </c>
      <c r="CK15" s="2">
        <v>56.3596800848516</v>
      </c>
      <c r="CL15" s="2">
        <v>56.2073404533139</v>
      </c>
      <c r="CM15" s="2">
        <v>56.0247443146503</v>
      </c>
      <c r="CN15" s="2">
        <v>55.8133921299748</v>
      </c>
      <c r="CO15" s="2">
        <v>55.5743726623597</v>
      </c>
      <c r="CP15" s="2">
        <v>55.395684043257</v>
      </c>
      <c r="CQ15" s="2">
        <v>55.1900283606842</v>
      </c>
      <c r="CR15" s="2">
        <v>54.9578374699353</v>
      </c>
      <c r="CS15" s="2">
        <v>54.6991135740937</v>
      </c>
      <c r="CT15" s="2">
        <v>54.4139141604957</v>
      </c>
      <c r="CU15" s="2">
        <v>54.2338334493273</v>
      </c>
      <c r="CV15" s="2">
        <v>54.0137308985001</v>
      </c>
      <c r="CW15" s="2">
        <v>53.7517321642636</v>
      </c>
      <c r="CX15" s="2">
        <v>53.4485802131711</v>
      </c>
      <c r="CY15" s="2">
        <v>53.1076398833201</v>
      </c>
      <c r="CZ15" s="2">
        <v>52.9496581422382</v>
      </c>
      <c r="DA15" s="2">
        <v>52.7507349306059</v>
      </c>
      <c r="DB15" s="2">
        <v>52.533279396058</v>
      </c>
      <c r="DC15" s="2">
        <v>52.3271752024362</v>
      </c>
      <c r="DD15" s="2">
        <v>52.1482817514901</v>
      </c>
      <c r="DE15" s="2">
        <v>51.9788552604901</v>
      </c>
      <c r="DF15" s="2">
        <v>51.8235110537385</v>
      </c>
      <c r="DG15" s="2">
        <v>51.6792103705856</v>
      </c>
      <c r="DH15" s="2">
        <v>51.5412492909145</v>
      </c>
      <c r="DI15" s="2">
        <v>51.4035258388928</v>
      </c>
      <c r="DJ15" s="2">
        <v>51.4198511454224</v>
      </c>
      <c r="DK15" s="2">
        <v>51.4171382902181</v>
      </c>
      <c r="DL15" s="2">
        <v>51.3954478190087</v>
      </c>
      <c r="DM15" s="2">
        <v>51.3548159486345</v>
      </c>
      <c r="DN15" s="2">
        <v>51.295268641295</v>
      </c>
      <c r="DO15" s="2">
        <v>51.2961939042969</v>
      </c>
      <c r="DP15" s="2">
        <v>51.3501744782618</v>
      </c>
      <c r="DQ15" s="2">
        <v>51.4574461566496</v>
      </c>
      <c r="DR15" s="2">
        <v>51.6182832664093</v>
      </c>
      <c r="DS15" s="2">
        <v>51.8332215776388</v>
      </c>
      <c r="DT15" s="2">
        <v>52.3607504477502</v>
      </c>
      <c r="DU15" s="2">
        <v>52.9260726880033</v>
      </c>
      <c r="DV15" s="2">
        <v>53.5302787231562</v>
      </c>
      <c r="DW15" s="2">
        <v>54.1745523921258</v>
      </c>
      <c r="DX15" s="2">
        <v>54.860177467061</v>
      </c>
      <c r="DY15" s="2">
        <v>2991170.5</v>
      </c>
      <c r="DZ15" s="2">
        <v>3044758.449</v>
      </c>
      <c r="EA15" s="2">
        <v>3099306.477</v>
      </c>
      <c r="EB15" s="2">
        <v>3154831.787</v>
      </c>
      <c r="EC15" s="2">
        <v>3211351.887</v>
      </c>
      <c r="ED15" s="2">
        <v>3268884.6</v>
      </c>
      <c r="EE15" s="2">
        <v>3332681.906</v>
      </c>
      <c r="EF15" s="2">
        <v>3397724.425</v>
      </c>
      <c r="EG15" s="2">
        <v>3464036.462</v>
      </c>
      <c r="EH15" s="2">
        <v>3531642.798</v>
      </c>
      <c r="EI15" s="2">
        <v>3600568.7</v>
      </c>
      <c r="EJ15" s="2">
        <v>3678116.891</v>
      </c>
      <c r="EK15" s="2">
        <v>3757335.557</v>
      </c>
      <c r="EL15" s="2">
        <v>3838260.689</v>
      </c>
      <c r="EM15" s="2">
        <v>3920929.051</v>
      </c>
      <c r="EN15" s="2">
        <v>4005378.2</v>
      </c>
      <c r="EO15" s="2">
        <v>4108713.443</v>
      </c>
      <c r="EP15" s="2">
        <v>4214715.145</v>
      </c>
      <c r="EQ15" s="2">
        <v>4323452.121</v>
      </c>
      <c r="ER15" s="2">
        <v>4434994.967</v>
      </c>
      <c r="ES15" s="2">
        <v>4549416.1</v>
      </c>
      <c r="ET15" s="2">
        <v>4665902.734</v>
      </c>
      <c r="EU15" s="2">
        <v>4785372.646</v>
      </c>
      <c r="EV15" s="2">
        <v>4907902.258</v>
      </c>
      <c r="EW15" s="2">
        <v>5033569.947</v>
      </c>
      <c r="EX15" s="2">
        <v>5162456.1</v>
      </c>
      <c r="EY15" s="2">
        <v>5312472.773</v>
      </c>
      <c r="EZ15" s="2">
        <v>5466850.103</v>
      </c>
      <c r="FA15" s="2">
        <v>5625714.881</v>
      </c>
      <c r="FB15" s="2">
        <v>5789197.589</v>
      </c>
      <c r="FC15" s="2">
        <v>5957432.5</v>
      </c>
      <c r="FD15" s="2">
        <v>6131439.187</v>
      </c>
      <c r="FE15" s="2">
        <v>6310530.777</v>
      </c>
      <c r="FF15" s="2">
        <v>6494855.939</v>
      </c>
      <c r="FG15" s="2">
        <v>6684567.683</v>
      </c>
      <c r="FH15" s="2">
        <v>6879823.5</v>
      </c>
      <c r="FI15" s="2">
        <v>7118836.729</v>
      </c>
      <c r="FJ15" s="2">
        <v>7366166.115</v>
      </c>
      <c r="FK15" s="2">
        <v>7622101.445</v>
      </c>
      <c r="FL15" s="2">
        <v>7886942.618</v>
      </c>
      <c r="FM15" s="2">
        <v>8161000</v>
      </c>
      <c r="FN15" s="20">
        <v>5296</v>
      </c>
      <c r="FO15" s="20">
        <v>5403.23</v>
      </c>
      <c r="FP15" s="20">
        <v>5515.16</v>
      </c>
      <c r="FQ15" s="20">
        <v>5632.07</v>
      </c>
      <c r="FR15" s="20">
        <v>5754.26</v>
      </c>
      <c r="FS15" s="20">
        <v>5882</v>
      </c>
      <c r="FT15" s="20">
        <v>6015.59</v>
      </c>
      <c r="FU15" s="20">
        <v>6155.3</v>
      </c>
      <c r="FV15" s="20">
        <v>6301.42</v>
      </c>
      <c r="FW15" s="20">
        <v>6454.23</v>
      </c>
      <c r="FX15" s="20">
        <v>6614</v>
      </c>
      <c r="FY15" s="20">
        <v>6780.14</v>
      </c>
      <c r="FZ15" s="20">
        <v>6954.19</v>
      </c>
      <c r="GA15" s="20">
        <v>7136.52</v>
      </c>
      <c r="GB15" s="20">
        <v>7327.4</v>
      </c>
      <c r="GC15" s="20">
        <v>7527</v>
      </c>
      <c r="GD15" s="20">
        <v>7735.55</v>
      </c>
      <c r="GE15" s="20">
        <v>7953.3</v>
      </c>
      <c r="GF15" s="20">
        <v>8179.7</v>
      </c>
      <c r="GG15" s="20">
        <v>8413.8</v>
      </c>
      <c r="GH15" s="20">
        <v>8655</v>
      </c>
      <c r="GI15" s="20">
        <v>8903.44</v>
      </c>
      <c r="GJ15" s="20">
        <v>9159.19</v>
      </c>
      <c r="GK15" s="20">
        <v>9422.19</v>
      </c>
      <c r="GL15" s="20">
        <v>9692.44</v>
      </c>
      <c r="GM15" s="20">
        <v>9970</v>
      </c>
      <c r="GN15" s="20">
        <v>10254.93</v>
      </c>
      <c r="GO15" s="20">
        <v>10547.41</v>
      </c>
      <c r="GP15" s="20">
        <v>10847.62</v>
      </c>
      <c r="GQ15" s="20">
        <v>11155.76</v>
      </c>
      <c r="GR15" s="20">
        <v>11472</v>
      </c>
      <c r="GS15" s="20">
        <v>11796.56</v>
      </c>
      <c r="GT15" s="20">
        <v>12129.63</v>
      </c>
      <c r="GU15" s="20">
        <v>12471.42</v>
      </c>
      <c r="GV15" s="20">
        <v>12822.14</v>
      </c>
      <c r="GW15" s="20">
        <v>13182</v>
      </c>
      <c r="GX15" s="20">
        <v>13548.75</v>
      </c>
      <c r="GY15" s="20">
        <v>13917.84</v>
      </c>
      <c r="GZ15" s="20">
        <v>14238.86</v>
      </c>
      <c r="HA15" s="20">
        <v>14558.39</v>
      </c>
      <c r="HB15" s="20">
        <v>14876</v>
      </c>
    </row>
    <row r="16" spans="1:210" ht="12.75">
      <c r="A16" s="15" t="s">
        <v>15</v>
      </c>
      <c r="B16" s="15" t="s">
        <v>114</v>
      </c>
      <c r="C16" s="15">
        <v>15</v>
      </c>
      <c r="D16" s="16"/>
      <c r="E16" s="7">
        <f t="shared" si="0"/>
        <v>1.1349392085252414</v>
      </c>
      <c r="F16" s="19">
        <v>18.075439</v>
      </c>
      <c r="G16" s="19">
        <v>17.681664</v>
      </c>
      <c r="H16" s="19">
        <v>18.092812</v>
      </c>
      <c r="I16" s="19">
        <v>17.881761</v>
      </c>
      <c r="J16" s="19">
        <v>18.441128</v>
      </c>
      <c r="K16" s="19">
        <v>20.144421</v>
      </c>
      <c r="L16" s="19">
        <v>20.759906</v>
      </c>
      <c r="M16" s="19">
        <v>19.005558</v>
      </c>
      <c r="N16" s="19">
        <v>18.771125</v>
      </c>
      <c r="O16" s="19">
        <v>19.484227</v>
      </c>
      <c r="P16" s="19">
        <v>17.875343</v>
      </c>
      <c r="Q16" s="19">
        <v>18.393751</v>
      </c>
      <c r="R16" s="19">
        <v>18.894426</v>
      </c>
      <c r="S16" s="19">
        <v>20.352679</v>
      </c>
      <c r="T16" s="19">
        <v>22.309815</v>
      </c>
      <c r="U16" s="19">
        <v>20.831154</v>
      </c>
      <c r="V16" s="19">
        <v>21.300753</v>
      </c>
      <c r="W16" s="19">
        <v>19.742202</v>
      </c>
      <c r="X16" s="19">
        <v>19.592287</v>
      </c>
      <c r="Y16" s="19">
        <v>22.46673</v>
      </c>
      <c r="Z16" s="19">
        <v>22.289043</v>
      </c>
      <c r="AA16" s="19">
        <v>25.350012</v>
      </c>
      <c r="AB16" s="19">
        <v>19.764575</v>
      </c>
      <c r="AC16" s="19">
        <v>20.907357</v>
      </c>
      <c r="AD16" s="19">
        <v>22.526629</v>
      </c>
      <c r="AE16" s="19">
        <v>23.485036</v>
      </c>
      <c r="AF16" s="19">
        <v>23.531039</v>
      </c>
      <c r="AG16" s="19">
        <v>25.007358</v>
      </c>
      <c r="AH16" s="19">
        <v>26.76585</v>
      </c>
      <c r="AI16" s="19">
        <v>27.713373</v>
      </c>
      <c r="AJ16" s="19">
        <v>25.465668</v>
      </c>
      <c r="AK16" s="19">
        <v>24.034824</v>
      </c>
      <c r="AL16" s="19">
        <v>22.721214</v>
      </c>
      <c r="AM16" s="19">
        <v>22.509577</v>
      </c>
      <c r="AN16" s="19">
        <v>23.383907</v>
      </c>
      <c r="AO16" s="19">
        <v>23.502883</v>
      </c>
      <c r="AP16" s="19">
        <v>23.177777</v>
      </c>
      <c r="AQ16" s="19">
        <v>26.255214</v>
      </c>
      <c r="AR16" s="19">
        <v>25.466487</v>
      </c>
      <c r="AS16" s="19">
        <v>25.704325</v>
      </c>
      <c r="AT16" s="19">
        <v>26.712801</v>
      </c>
      <c r="AU16" s="19">
        <v>10383.519</v>
      </c>
      <c r="AV16" s="19">
        <v>10383.006</v>
      </c>
      <c r="AW16" s="19">
        <v>10913.325</v>
      </c>
      <c r="AX16" s="19">
        <v>11289.601</v>
      </c>
      <c r="AY16" s="19">
        <v>11854.677</v>
      </c>
      <c r="AZ16" s="19">
        <v>12444.104</v>
      </c>
      <c r="BA16" s="19">
        <v>13015.409</v>
      </c>
      <c r="BB16" s="19">
        <v>13036.395</v>
      </c>
      <c r="BC16" s="19">
        <v>13491.214</v>
      </c>
      <c r="BD16" s="19">
        <v>14051.935</v>
      </c>
      <c r="BE16" s="19">
        <v>14101.952</v>
      </c>
      <c r="BF16" s="19">
        <v>14500.986</v>
      </c>
      <c r="BG16" s="19">
        <v>15150.733</v>
      </c>
      <c r="BH16" s="19">
        <v>16146.374</v>
      </c>
      <c r="BI16" s="19">
        <v>16652.943</v>
      </c>
      <c r="BJ16" s="19">
        <v>16636.448</v>
      </c>
      <c r="BK16" s="19">
        <v>17398.727</v>
      </c>
      <c r="BL16" s="19">
        <v>17662.028</v>
      </c>
      <c r="BM16" s="19">
        <v>18221.382</v>
      </c>
      <c r="BN16" s="19">
        <v>19015.87</v>
      </c>
      <c r="BO16" s="19">
        <v>18984.447</v>
      </c>
      <c r="BP16" s="19">
        <v>19547.179</v>
      </c>
      <c r="BQ16" s="19">
        <v>18356.843</v>
      </c>
      <c r="BR16" s="19">
        <v>18781.17</v>
      </c>
      <c r="BS16" s="19">
        <v>19875.559</v>
      </c>
      <c r="BT16" s="19">
        <v>20700.059</v>
      </c>
      <c r="BU16" s="19">
        <v>21003.179</v>
      </c>
      <c r="BV16" s="19">
        <v>21731.896</v>
      </c>
      <c r="BW16" s="19">
        <v>22631.067</v>
      </c>
      <c r="BX16" s="19">
        <v>22834.991</v>
      </c>
      <c r="BY16" s="19">
        <v>22349.748</v>
      </c>
      <c r="BZ16" s="19">
        <v>21460.003</v>
      </c>
      <c r="CA16" s="19">
        <v>21313.185</v>
      </c>
      <c r="CB16" s="19">
        <v>21608.266</v>
      </c>
      <c r="CC16" s="19">
        <v>22510.219</v>
      </c>
      <c r="CD16" s="19">
        <v>22946.81</v>
      </c>
      <c r="CE16" s="19">
        <v>23090.857</v>
      </c>
      <c r="CF16" s="19">
        <v>24080.037</v>
      </c>
      <c r="CG16" s="19">
        <v>24792.688</v>
      </c>
      <c r="CH16" s="19">
        <v>25897.378</v>
      </c>
      <c r="CI16" s="19">
        <v>26904.498</v>
      </c>
      <c r="CJ16" s="2">
        <v>58.9591825339215</v>
      </c>
      <c r="CK16" s="2">
        <v>58.8887103606809</v>
      </c>
      <c r="CL16" s="2">
        <v>58.9017045986891</v>
      </c>
      <c r="CM16" s="2">
        <v>58.9131817496309</v>
      </c>
      <c r="CN16" s="2">
        <v>58.9114097386805</v>
      </c>
      <c r="CO16" s="2">
        <v>58.9543825592032</v>
      </c>
      <c r="CP16" s="2">
        <v>59.3984672585794</v>
      </c>
      <c r="CQ16" s="2">
        <v>59.8839590388007</v>
      </c>
      <c r="CR16" s="2">
        <v>60.485860610297</v>
      </c>
      <c r="CS16" s="2">
        <v>61.2490328086361</v>
      </c>
      <c r="CT16" s="2">
        <v>61.9983164509473</v>
      </c>
      <c r="CU16" s="2">
        <v>62.7817553131038</v>
      </c>
      <c r="CV16" s="2">
        <v>63.5123861181624</v>
      </c>
      <c r="CW16" s="2">
        <v>64.1880874953787</v>
      </c>
      <c r="CX16" s="2">
        <v>64.806969169789</v>
      </c>
      <c r="CY16" s="2">
        <v>65.36725537507</v>
      </c>
      <c r="CZ16" s="2">
        <v>65.7496038736287</v>
      </c>
      <c r="DA16" s="2">
        <v>66.23178866196</v>
      </c>
      <c r="DB16" s="2">
        <v>66.8321196704943</v>
      </c>
      <c r="DC16" s="2">
        <v>67.4418490752564</v>
      </c>
      <c r="DD16" s="2">
        <v>67.8562887813605</v>
      </c>
      <c r="DE16" s="2">
        <v>67.857866248996</v>
      </c>
      <c r="DF16" s="2">
        <v>67.8832269780176</v>
      </c>
      <c r="DG16" s="2">
        <v>68.0464183571653</v>
      </c>
      <c r="DH16" s="2">
        <v>68.2380279472414</v>
      </c>
      <c r="DI16" s="2">
        <v>68.4522758461183</v>
      </c>
      <c r="DJ16" s="2">
        <v>68.6242160548008</v>
      </c>
      <c r="DK16" s="2">
        <v>68.5857871563089</v>
      </c>
      <c r="DL16" s="2">
        <v>68.5615765792898</v>
      </c>
      <c r="DM16" s="2">
        <v>68.2006446400526</v>
      </c>
      <c r="DN16" s="2">
        <v>68.0386409269188</v>
      </c>
      <c r="DO16" s="2">
        <v>67.7851040726006</v>
      </c>
      <c r="DP16" s="2">
        <v>67.6224354443961</v>
      </c>
      <c r="DQ16" s="2">
        <v>67.5500180311659</v>
      </c>
      <c r="DR16" s="2">
        <v>67.5675279911212</v>
      </c>
      <c r="DS16" s="2">
        <v>67.675069155822</v>
      </c>
      <c r="DT16" s="2">
        <v>67.7262610550723</v>
      </c>
      <c r="DU16" s="2">
        <v>67.7911497905773</v>
      </c>
      <c r="DV16" s="2">
        <v>67.9861027707709</v>
      </c>
      <c r="DW16" s="2">
        <v>68.2076970215612</v>
      </c>
      <c r="DX16" s="2">
        <v>68.3919570226554</v>
      </c>
      <c r="DY16" s="2">
        <v>10559000</v>
      </c>
      <c r="DZ16" s="2">
        <v>10759556.27</v>
      </c>
      <c r="EA16" s="2">
        <v>10963963.294</v>
      </c>
      <c r="EB16" s="2">
        <v>11172295.787</v>
      </c>
      <c r="EC16" s="2">
        <v>11384629.932</v>
      </c>
      <c r="ED16" s="2">
        <v>11601043.4</v>
      </c>
      <c r="EE16" s="2">
        <v>11908204.716</v>
      </c>
      <c r="EF16" s="2">
        <v>12223513.719</v>
      </c>
      <c r="EG16" s="2">
        <v>12547186.925</v>
      </c>
      <c r="EH16" s="2">
        <v>12879446.619</v>
      </c>
      <c r="EI16" s="2">
        <v>13220521</v>
      </c>
      <c r="EJ16" s="2">
        <v>13589449.959</v>
      </c>
      <c r="EK16" s="2">
        <v>13968679.207</v>
      </c>
      <c r="EL16" s="2">
        <v>14358496.463</v>
      </c>
      <c r="EM16" s="2">
        <v>14759197.485</v>
      </c>
      <c r="EN16" s="2">
        <v>15171086.3</v>
      </c>
      <c r="EO16" s="2">
        <v>15462991.839</v>
      </c>
      <c r="EP16" s="2">
        <v>15760516.43</v>
      </c>
      <c r="EQ16" s="2">
        <v>16063768.284</v>
      </c>
      <c r="ER16" s="2">
        <v>16372857.7</v>
      </c>
      <c r="ES16" s="2">
        <v>16687897.1</v>
      </c>
      <c r="ET16" s="2">
        <v>16896608.696</v>
      </c>
      <c r="EU16" s="2">
        <v>17107930.863</v>
      </c>
      <c r="EV16" s="2">
        <v>17321896.257</v>
      </c>
      <c r="EW16" s="2">
        <v>17538537.943</v>
      </c>
      <c r="EX16" s="2">
        <v>17757889.4</v>
      </c>
      <c r="EY16" s="2">
        <v>17982289.575</v>
      </c>
      <c r="EZ16" s="2">
        <v>18209526.49</v>
      </c>
      <c r="FA16" s="2">
        <v>18439636.021</v>
      </c>
      <c r="FB16" s="2">
        <v>18672654.496</v>
      </c>
      <c r="FC16" s="2">
        <v>18908618.7</v>
      </c>
      <c r="FD16" s="2">
        <v>19096202.607</v>
      </c>
      <c r="FE16" s="2">
        <v>19285648.099</v>
      </c>
      <c r="FF16" s="2">
        <v>19476973.654</v>
      </c>
      <c r="FG16" s="2">
        <v>19670197.938</v>
      </c>
      <c r="FH16" s="2">
        <v>19865339.8</v>
      </c>
      <c r="FI16" s="2">
        <v>20095668.454</v>
      </c>
      <c r="FJ16" s="2">
        <v>20328667.67</v>
      </c>
      <c r="FK16" s="2">
        <v>20564368.38</v>
      </c>
      <c r="FL16" s="2">
        <v>20802801.93</v>
      </c>
      <c r="FM16" s="2">
        <v>21044000</v>
      </c>
      <c r="FN16" s="20">
        <v>17909</v>
      </c>
      <c r="FO16" s="20">
        <v>18271</v>
      </c>
      <c r="FP16" s="20">
        <v>18614</v>
      </c>
      <c r="FQ16" s="20">
        <v>18964</v>
      </c>
      <c r="FR16" s="20">
        <v>19325</v>
      </c>
      <c r="FS16" s="20">
        <v>19678</v>
      </c>
      <c r="FT16" s="20">
        <v>20048</v>
      </c>
      <c r="FU16" s="20">
        <v>20412</v>
      </c>
      <c r="FV16" s="20">
        <v>20744</v>
      </c>
      <c r="FW16" s="20">
        <v>21028</v>
      </c>
      <c r="FX16" s="20">
        <v>21324</v>
      </c>
      <c r="FY16" s="20">
        <v>21962.1</v>
      </c>
      <c r="FZ16" s="20">
        <v>22219.6</v>
      </c>
      <c r="GA16" s="20">
        <v>22493.8</v>
      </c>
      <c r="GB16" s="20">
        <v>22808.4</v>
      </c>
      <c r="GC16" s="20">
        <v>23142.3</v>
      </c>
      <c r="GD16" s="20">
        <v>23449.8</v>
      </c>
      <c r="GE16" s="20">
        <v>23726.3</v>
      </c>
      <c r="GF16" s="20">
        <v>23964</v>
      </c>
      <c r="GG16" s="20">
        <v>24202.2</v>
      </c>
      <c r="GH16" s="20">
        <v>24516.3</v>
      </c>
      <c r="GI16" s="20">
        <v>24820.4</v>
      </c>
      <c r="GJ16" s="20">
        <v>25117.4</v>
      </c>
      <c r="GK16" s="20">
        <v>25367</v>
      </c>
      <c r="GL16" s="20">
        <v>25607.6</v>
      </c>
      <c r="GM16" s="20">
        <v>25842.6</v>
      </c>
      <c r="GN16" s="20">
        <v>26100.6</v>
      </c>
      <c r="GO16" s="20">
        <v>26449.9</v>
      </c>
      <c r="GP16" s="20">
        <v>26798.3</v>
      </c>
      <c r="GQ16" s="20">
        <v>27286.2</v>
      </c>
      <c r="GR16" s="20">
        <v>27700.9</v>
      </c>
      <c r="GS16" s="20">
        <v>28030.9</v>
      </c>
      <c r="GT16" s="20">
        <v>28376.5</v>
      </c>
      <c r="GU16" s="20">
        <v>28703.1</v>
      </c>
      <c r="GV16" s="20">
        <v>29036</v>
      </c>
      <c r="GW16" s="20">
        <v>29353.9</v>
      </c>
      <c r="GX16" s="20">
        <v>29671.9</v>
      </c>
      <c r="GY16" s="20">
        <v>29987</v>
      </c>
      <c r="GZ16" s="20">
        <v>30248</v>
      </c>
      <c r="HA16" s="20">
        <v>30493</v>
      </c>
      <c r="HB16" s="20">
        <v>30750</v>
      </c>
    </row>
    <row r="17" spans="1:210" ht="12.75">
      <c r="A17" s="15" t="s">
        <v>16</v>
      </c>
      <c r="B17" s="15" t="s">
        <v>121</v>
      </c>
      <c r="C17" s="15">
        <v>16</v>
      </c>
      <c r="D17" s="16"/>
      <c r="E17" s="7">
        <f t="shared" si="0"/>
        <v>0.8674500842995936</v>
      </c>
      <c r="F17" s="19">
        <v>21.381913</v>
      </c>
      <c r="G17" s="19">
        <v>21.331319</v>
      </c>
      <c r="H17" s="19">
        <v>16.452996</v>
      </c>
      <c r="I17" s="19">
        <v>11.072571</v>
      </c>
      <c r="J17" s="19">
        <v>10.279202</v>
      </c>
      <c r="K17" s="19">
        <v>12.117009</v>
      </c>
      <c r="L17" s="19">
        <v>13.067818</v>
      </c>
      <c r="M17" s="19">
        <v>8.5515091</v>
      </c>
      <c r="N17" s="19">
        <v>10.326774</v>
      </c>
      <c r="O17" s="19">
        <v>14.135818</v>
      </c>
      <c r="P17" s="19">
        <v>15.229653</v>
      </c>
      <c r="Q17" s="19">
        <v>14.030899</v>
      </c>
      <c r="R17" s="19">
        <v>13.497249</v>
      </c>
      <c r="S17" s="19">
        <v>11.507131</v>
      </c>
      <c r="T17" s="19">
        <v>13.606627</v>
      </c>
      <c r="U17" s="19">
        <v>11.284919</v>
      </c>
      <c r="V17" s="19">
        <v>17.002056</v>
      </c>
      <c r="W17" s="19">
        <v>24.604206</v>
      </c>
      <c r="X17" s="19">
        <v>18.110186</v>
      </c>
      <c r="Y17" s="19">
        <v>23.184635</v>
      </c>
      <c r="Z17" s="19">
        <v>18.98429</v>
      </c>
      <c r="AA17" s="19">
        <v>20.365751</v>
      </c>
      <c r="AB17" s="19">
        <v>23.339214</v>
      </c>
      <c r="AC17" s="19">
        <v>21.210766</v>
      </c>
      <c r="AD17" s="19">
        <v>18.991148</v>
      </c>
      <c r="AE17" s="19">
        <v>18.738591</v>
      </c>
      <c r="AF17" s="19">
        <v>18.221986</v>
      </c>
      <c r="AG17" s="19">
        <v>15.234668</v>
      </c>
      <c r="AH17" s="19">
        <v>11.622542</v>
      </c>
      <c r="AI17" s="19">
        <v>12.440035</v>
      </c>
      <c r="AJ17" s="19">
        <v>11.744031</v>
      </c>
      <c r="AK17" s="19">
        <v>13.737753</v>
      </c>
      <c r="AL17" s="19">
        <v>18.676218</v>
      </c>
      <c r="AM17" s="19">
        <v>19.788426</v>
      </c>
      <c r="AN17" s="19">
        <v>21.84725</v>
      </c>
      <c r="AO17" s="19">
        <v>20.913423</v>
      </c>
      <c r="AP17" s="19">
        <v>19.194689</v>
      </c>
      <c r="AQ17" s="19">
        <v>17.658541</v>
      </c>
      <c r="AR17" s="19">
        <v>16.172926</v>
      </c>
      <c r="AS17" s="19">
        <v>16.391618</v>
      </c>
      <c r="AT17" s="19">
        <v>14.247839</v>
      </c>
      <c r="AU17" s="19">
        <v>994.47102</v>
      </c>
      <c r="AV17" s="19">
        <v>1076.9715</v>
      </c>
      <c r="AW17" s="19">
        <v>992.34265</v>
      </c>
      <c r="AX17" s="19">
        <v>921.95718</v>
      </c>
      <c r="AY17" s="19">
        <v>979.63642</v>
      </c>
      <c r="AZ17" s="19">
        <v>945.48418</v>
      </c>
      <c r="BA17" s="19">
        <v>1081.608</v>
      </c>
      <c r="BB17" s="19">
        <v>1326.7764</v>
      </c>
      <c r="BC17" s="19">
        <v>1348.2089</v>
      </c>
      <c r="BD17" s="19">
        <v>1309.2226</v>
      </c>
      <c r="BE17" s="19">
        <v>1386.6576</v>
      </c>
      <c r="BF17" s="19">
        <v>1262.0479</v>
      </c>
      <c r="BG17" s="19">
        <v>1200.3632</v>
      </c>
      <c r="BH17" s="19">
        <v>1253.8504</v>
      </c>
      <c r="BI17" s="19">
        <v>1123.9077</v>
      </c>
      <c r="BJ17" s="19">
        <v>1177.1898</v>
      </c>
      <c r="BK17" s="19">
        <v>1195.5172</v>
      </c>
      <c r="BL17" s="19">
        <v>1180.2118</v>
      </c>
      <c r="BM17" s="19">
        <v>1375.2194</v>
      </c>
      <c r="BN17" s="19">
        <v>1413.2217</v>
      </c>
      <c r="BO17" s="19">
        <v>1941.9886</v>
      </c>
      <c r="BP17" s="19">
        <v>2008.5066</v>
      </c>
      <c r="BQ17" s="19">
        <v>2024.2764</v>
      </c>
      <c r="BR17" s="19">
        <v>2249.9368</v>
      </c>
      <c r="BS17" s="19">
        <v>2379.8447</v>
      </c>
      <c r="BT17" s="19">
        <v>2529.0635</v>
      </c>
      <c r="BU17" s="19">
        <v>2520.3918</v>
      </c>
      <c r="BV17" s="19">
        <v>2632.8598</v>
      </c>
      <c r="BW17" s="19">
        <v>2789.4944</v>
      </c>
      <c r="BX17" s="19">
        <v>2910.457</v>
      </c>
      <c r="BY17" s="19">
        <v>2912.6584</v>
      </c>
      <c r="BZ17" s="19">
        <v>2880.3126</v>
      </c>
      <c r="CA17" s="19">
        <v>2797.5184</v>
      </c>
      <c r="CB17" s="19">
        <v>2894.18</v>
      </c>
      <c r="CC17" s="19">
        <v>2979.556</v>
      </c>
      <c r="CD17" s="19">
        <v>3175.767</v>
      </c>
      <c r="CE17" s="19">
        <v>3194.0978</v>
      </c>
      <c r="CF17" s="19">
        <v>3248.7433</v>
      </c>
      <c r="CG17" s="19">
        <v>3332.7905</v>
      </c>
      <c r="CH17" s="19">
        <v>3656.1482</v>
      </c>
      <c r="CI17" s="19">
        <v>4027.1079</v>
      </c>
      <c r="CJ17" s="2">
        <v>52.1739285714286</v>
      </c>
      <c r="CK17" s="2">
        <v>52.6105257449164</v>
      </c>
      <c r="CL17" s="2">
        <v>52.3486469377756</v>
      </c>
      <c r="CM17" s="2">
        <v>51.6544832379511</v>
      </c>
      <c r="CN17" s="2">
        <v>50.7575990906611</v>
      </c>
      <c r="CO17" s="2">
        <v>49.831615720524</v>
      </c>
      <c r="CP17" s="2">
        <v>48.9405815222414</v>
      </c>
      <c r="CQ17" s="2">
        <v>48.2197524664586</v>
      </c>
      <c r="CR17" s="2">
        <v>47.7141320854775</v>
      </c>
      <c r="CS17" s="2">
        <v>47.4473973067064</v>
      </c>
      <c r="CT17" s="2">
        <v>47.4287640449438</v>
      </c>
      <c r="CU17" s="2">
        <v>47.3029536984274</v>
      </c>
      <c r="CV17" s="2">
        <v>47.3163503831347</v>
      </c>
      <c r="CW17" s="2">
        <v>47.425625348524</v>
      </c>
      <c r="CX17" s="2">
        <v>47.5898061138847</v>
      </c>
      <c r="CY17" s="2">
        <v>47.7775539568345</v>
      </c>
      <c r="CZ17" s="2">
        <v>47.8868884069372</v>
      </c>
      <c r="DA17" s="2">
        <v>47.9628982772094</v>
      </c>
      <c r="DB17" s="2">
        <v>47.992606619902</v>
      </c>
      <c r="DC17" s="2">
        <v>47.9753756054094</v>
      </c>
      <c r="DD17" s="2">
        <v>47.9059169550173</v>
      </c>
      <c r="DE17" s="2">
        <v>48.511590528657</v>
      </c>
      <c r="DF17" s="2">
        <v>49.0548342039465</v>
      </c>
      <c r="DG17" s="2">
        <v>49.5311685234542</v>
      </c>
      <c r="DH17" s="2">
        <v>49.9433602348773</v>
      </c>
      <c r="DI17" s="2">
        <v>50.293064516129</v>
      </c>
      <c r="DJ17" s="2">
        <v>50.6614944613435</v>
      </c>
      <c r="DK17" s="2">
        <v>50.9837117937875</v>
      </c>
      <c r="DL17" s="2">
        <v>51.2712237003384</v>
      </c>
      <c r="DM17" s="2">
        <v>51.5397680474611</v>
      </c>
      <c r="DN17" s="2">
        <v>51.8012595196251</v>
      </c>
      <c r="DO17" s="2">
        <v>52.37355460343</v>
      </c>
      <c r="DP17" s="2">
        <v>52.8442141756635</v>
      </c>
      <c r="DQ17" s="2">
        <v>53.2381884633349</v>
      </c>
      <c r="DR17" s="2">
        <v>53.5870938168942</v>
      </c>
      <c r="DS17" s="2">
        <v>53.9138481675393</v>
      </c>
      <c r="DT17" s="2">
        <v>53.5734885631846</v>
      </c>
      <c r="DU17" s="2">
        <v>53.2095533358228</v>
      </c>
      <c r="DV17" s="2">
        <v>52.8214431180866</v>
      </c>
      <c r="DW17" s="2">
        <v>52.4101296784558</v>
      </c>
      <c r="DX17" s="2">
        <v>51.9767254662956</v>
      </c>
      <c r="DY17" s="2">
        <v>102260.9</v>
      </c>
      <c r="DZ17" s="2">
        <v>104526.59255</v>
      </c>
      <c r="EA17" s="2">
        <v>106843.5884</v>
      </c>
      <c r="EB17" s="2">
        <v>109213.07391</v>
      </c>
      <c r="EC17" s="2">
        <v>111636.26344</v>
      </c>
      <c r="ED17" s="2">
        <v>114114.4</v>
      </c>
      <c r="EE17" s="2">
        <v>116512.84243</v>
      </c>
      <c r="EF17" s="2">
        <v>118962.95131</v>
      </c>
      <c r="EG17" s="2">
        <v>121465.86605</v>
      </c>
      <c r="EH17" s="2">
        <v>124022.75182</v>
      </c>
      <c r="EI17" s="2">
        <v>126634.8</v>
      </c>
      <c r="EJ17" s="2">
        <v>127836.23237</v>
      </c>
      <c r="EK17" s="2">
        <v>129055.34567</v>
      </c>
      <c r="EL17" s="2">
        <v>130292.42052</v>
      </c>
      <c r="EM17" s="2">
        <v>131547.74206</v>
      </c>
      <c r="EN17" s="2">
        <v>132821.6</v>
      </c>
      <c r="EO17" s="2">
        <v>133915.68343</v>
      </c>
      <c r="EP17" s="2">
        <v>135025.15123</v>
      </c>
      <c r="EQ17" s="2">
        <v>136150.22572</v>
      </c>
      <c r="ER17" s="2">
        <v>137291.13237</v>
      </c>
      <c r="ES17" s="2">
        <v>138448.1</v>
      </c>
      <c r="ET17" s="2">
        <v>141775.12332</v>
      </c>
      <c r="EU17" s="2">
        <v>145182.68731</v>
      </c>
      <c r="EV17" s="2">
        <v>148672.75544</v>
      </c>
      <c r="EW17" s="2">
        <v>152247.33934</v>
      </c>
      <c r="EX17" s="2">
        <v>155908.5</v>
      </c>
      <c r="EY17" s="2">
        <v>159887.67652</v>
      </c>
      <c r="EZ17" s="2">
        <v>163968.7155</v>
      </c>
      <c r="FA17" s="2">
        <v>168154.23237</v>
      </c>
      <c r="FB17" s="2">
        <v>172446.90991</v>
      </c>
      <c r="FC17" s="2">
        <v>176849.5</v>
      </c>
      <c r="FD17" s="2">
        <v>182317.58093</v>
      </c>
      <c r="FE17" s="2">
        <v>187956.30098</v>
      </c>
      <c r="FF17" s="2">
        <v>193771.03455</v>
      </c>
      <c r="FG17" s="2">
        <v>199767.32704</v>
      </c>
      <c r="FH17" s="2">
        <v>205950.9</v>
      </c>
      <c r="FI17" s="2">
        <v>209809.85326</v>
      </c>
      <c r="FJ17" s="2">
        <v>213742.77575</v>
      </c>
      <c r="FK17" s="2">
        <v>217751.11711</v>
      </c>
      <c r="FL17" s="2">
        <v>221836.35589</v>
      </c>
      <c r="FM17" s="2">
        <v>226000</v>
      </c>
      <c r="FN17" s="20">
        <v>196</v>
      </c>
      <c r="FO17" s="20">
        <v>198.68</v>
      </c>
      <c r="FP17" s="20">
        <v>204.1</v>
      </c>
      <c r="FQ17" s="20">
        <v>211.43</v>
      </c>
      <c r="FR17" s="20">
        <v>219.94</v>
      </c>
      <c r="FS17" s="20">
        <v>229</v>
      </c>
      <c r="FT17" s="20">
        <v>238.07</v>
      </c>
      <c r="FU17" s="20">
        <v>246.71</v>
      </c>
      <c r="FV17" s="20">
        <v>254.57</v>
      </c>
      <c r="FW17" s="20">
        <v>261.39</v>
      </c>
      <c r="FX17" s="20">
        <v>267</v>
      </c>
      <c r="FY17" s="20">
        <v>270.25</v>
      </c>
      <c r="FZ17" s="20">
        <v>272.75</v>
      </c>
      <c r="GA17" s="20">
        <v>274.73</v>
      </c>
      <c r="GB17" s="20">
        <v>276.42</v>
      </c>
      <c r="GC17" s="20">
        <v>278</v>
      </c>
      <c r="GD17" s="20">
        <v>279.65</v>
      </c>
      <c r="GE17" s="20">
        <v>281.52</v>
      </c>
      <c r="GF17" s="20">
        <v>283.69</v>
      </c>
      <c r="GG17" s="20">
        <v>286.17</v>
      </c>
      <c r="GH17" s="20">
        <v>289</v>
      </c>
      <c r="GI17" s="20">
        <v>292.25</v>
      </c>
      <c r="GJ17" s="20">
        <v>295.96</v>
      </c>
      <c r="GK17" s="20">
        <v>300.16</v>
      </c>
      <c r="GL17" s="20">
        <v>304.84</v>
      </c>
      <c r="GM17" s="20">
        <v>310</v>
      </c>
      <c r="GN17" s="20">
        <v>315.6</v>
      </c>
      <c r="GO17" s="20">
        <v>321.61</v>
      </c>
      <c r="GP17" s="20">
        <v>327.97</v>
      </c>
      <c r="GQ17" s="20">
        <v>334.59</v>
      </c>
      <c r="GR17" s="20">
        <v>341.4</v>
      </c>
      <c r="GS17" s="20">
        <v>346.53</v>
      </c>
      <c r="GT17" s="20">
        <v>353.7</v>
      </c>
      <c r="GU17" s="20">
        <v>362.36</v>
      </c>
      <c r="GV17" s="20">
        <v>371.97</v>
      </c>
      <c r="GW17" s="20">
        <v>382</v>
      </c>
      <c r="GX17" s="20">
        <v>392.64</v>
      </c>
      <c r="GY17" s="20">
        <v>403.56</v>
      </c>
      <c r="GZ17" s="20">
        <v>415.32</v>
      </c>
      <c r="HA17" s="20">
        <v>427.79</v>
      </c>
      <c r="HB17" s="20">
        <v>441</v>
      </c>
    </row>
    <row r="18" spans="1:210" ht="12.75">
      <c r="A18" s="15" t="s">
        <v>17</v>
      </c>
      <c r="B18" s="15" t="s">
        <v>113</v>
      </c>
      <c r="C18" s="15">
        <v>17</v>
      </c>
      <c r="D18" s="16"/>
      <c r="F18" s="19">
        <v>4.7000787</v>
      </c>
      <c r="G18" s="19">
        <v>5.2425512</v>
      </c>
      <c r="H18" s="19">
        <v>5.6598192</v>
      </c>
      <c r="I18" s="19">
        <v>5.6143949</v>
      </c>
      <c r="J18" s="19">
        <v>5.5961721</v>
      </c>
      <c r="K18" s="19">
        <v>5.5885069</v>
      </c>
      <c r="L18" s="19">
        <v>5.6583972</v>
      </c>
      <c r="M18" s="19">
        <v>5.0199449</v>
      </c>
      <c r="N18" s="19">
        <v>4.8922525</v>
      </c>
      <c r="O18" s="19">
        <v>4.7540906</v>
      </c>
      <c r="P18" s="19">
        <v>5.1081711</v>
      </c>
      <c r="Q18" s="19">
        <v>5.3945031</v>
      </c>
      <c r="R18" s="19">
        <v>5.4291169</v>
      </c>
      <c r="S18" s="19">
        <v>5.5316735</v>
      </c>
      <c r="T18" s="19">
        <v>3.59892</v>
      </c>
      <c r="U18" s="19">
        <v>3.0427025</v>
      </c>
      <c r="V18" s="19">
        <v>3.136598</v>
      </c>
      <c r="W18" s="19">
        <v>3.1101714</v>
      </c>
      <c r="X18" s="19">
        <v>2.839269</v>
      </c>
      <c r="Y18" s="19">
        <v>2.3984162</v>
      </c>
      <c r="Z18" s="19">
        <v>1.7618884</v>
      </c>
      <c r="AA18" s="19">
        <v>2.2107259</v>
      </c>
      <c r="AB18" s="19">
        <v>3.1101824</v>
      </c>
      <c r="AC18" s="19">
        <v>5.2274392</v>
      </c>
      <c r="AD18" s="19">
        <v>5.3318584</v>
      </c>
      <c r="AE18" s="19">
        <v>5.3117513</v>
      </c>
      <c r="AF18" s="19">
        <v>5.2052693</v>
      </c>
      <c r="AG18" s="19">
        <v>5.3273717</v>
      </c>
      <c r="AH18" s="19">
        <v>5.0734898</v>
      </c>
      <c r="AI18" s="19">
        <v>5.0360936</v>
      </c>
      <c r="AJ18" s="19">
        <v>5.2445039</v>
      </c>
      <c r="AK18" s="19">
        <v>5.2564613</v>
      </c>
      <c r="AL18" s="19">
        <v>5.3442511</v>
      </c>
      <c r="AM18" s="19">
        <v>4.2869168</v>
      </c>
      <c r="AN18" s="19">
        <v>5.3094546</v>
      </c>
      <c r="AO18" s="19">
        <v>6.5426001</v>
      </c>
      <c r="AP18" s="19">
        <v>2.3604623</v>
      </c>
      <c r="AQ18" s="19">
        <v>4.5561203</v>
      </c>
      <c r="AR18" s="19">
        <v>6.2338585</v>
      </c>
      <c r="AU18" s="19">
        <v>2177.4929</v>
      </c>
      <c r="AV18" s="19">
        <v>2236.7804</v>
      </c>
      <c r="AW18" s="19">
        <v>2168.5267</v>
      </c>
      <c r="AX18" s="19">
        <v>2075.7774</v>
      </c>
      <c r="AY18" s="19">
        <v>2177.0343</v>
      </c>
      <c r="AZ18" s="19">
        <v>2125.0438</v>
      </c>
      <c r="BA18" s="19">
        <v>2101.318</v>
      </c>
      <c r="BB18" s="19">
        <v>1987.1349</v>
      </c>
      <c r="BC18" s="19">
        <v>2155.8844</v>
      </c>
      <c r="BD18" s="19">
        <v>2229.4729</v>
      </c>
      <c r="BE18" s="19">
        <v>2240.083</v>
      </c>
      <c r="BF18" s="19">
        <v>2160.0151</v>
      </c>
      <c r="BG18" s="19">
        <v>2102.4809</v>
      </c>
      <c r="BH18" s="19">
        <v>2109.4716</v>
      </c>
      <c r="BI18" s="19">
        <v>1979.2086</v>
      </c>
      <c r="BJ18" s="19">
        <v>1891.2185</v>
      </c>
      <c r="BK18" s="19">
        <v>1912.7041</v>
      </c>
      <c r="BL18" s="19">
        <v>1895.6969</v>
      </c>
      <c r="BM18" s="19">
        <v>1974.4947</v>
      </c>
      <c r="BN18" s="19">
        <v>1941.176</v>
      </c>
      <c r="BO18" s="19">
        <v>1796.8902</v>
      </c>
      <c r="BP18" s="19">
        <v>1703.4305</v>
      </c>
      <c r="BQ18" s="19">
        <v>1682.3599</v>
      </c>
      <c r="BR18" s="19">
        <v>1448.8299</v>
      </c>
      <c r="BS18" s="19">
        <v>1529.4445</v>
      </c>
      <c r="BT18" s="19">
        <v>1556.2685</v>
      </c>
      <c r="BU18" s="19">
        <v>1566.6973</v>
      </c>
      <c r="BV18" s="19">
        <v>1476.3547</v>
      </c>
      <c r="BW18" s="19">
        <v>1458.5785</v>
      </c>
      <c r="BX18" s="19">
        <v>1442.2872</v>
      </c>
      <c r="BY18" s="19">
        <v>1382.0992</v>
      </c>
      <c r="BZ18" s="19">
        <v>1351.0157</v>
      </c>
      <c r="CA18" s="19">
        <v>1253.1048</v>
      </c>
      <c r="CB18" s="19">
        <v>1188.4486</v>
      </c>
      <c r="CC18" s="19">
        <v>976.75508</v>
      </c>
      <c r="CD18" s="19">
        <v>1093.5202</v>
      </c>
      <c r="CE18" s="19">
        <v>894.94719</v>
      </c>
      <c r="CF18" s="19">
        <v>903.95146</v>
      </c>
      <c r="CG18" s="19">
        <v>992.10112</v>
      </c>
      <c r="CJ18" s="2">
        <v>57.3193872229466</v>
      </c>
      <c r="CK18" s="2">
        <v>57.1284395270595</v>
      </c>
      <c r="CL18" s="2">
        <v>56.9164731983173</v>
      </c>
      <c r="CM18" s="2">
        <v>56.684772254321</v>
      </c>
      <c r="CN18" s="2">
        <v>56.4339318985312</v>
      </c>
      <c r="CO18" s="2">
        <v>56.1656052474657</v>
      </c>
      <c r="CP18" s="2">
        <v>56.1508080670361</v>
      </c>
      <c r="CQ18" s="2">
        <v>56.1175891024316</v>
      </c>
      <c r="CR18" s="2">
        <v>56.06581773607</v>
      </c>
      <c r="CS18" s="2">
        <v>55.9948417567135</v>
      </c>
      <c r="CT18" s="2">
        <v>55.9050621957815</v>
      </c>
      <c r="CU18" s="2">
        <v>55.8533664715387</v>
      </c>
      <c r="CV18" s="2">
        <v>55.7845945323442</v>
      </c>
      <c r="CW18" s="2">
        <v>55.698938990453</v>
      </c>
      <c r="CX18" s="2">
        <v>55.5950079611978</v>
      </c>
      <c r="CY18" s="2">
        <v>55.471366067088</v>
      </c>
      <c r="CZ18" s="2">
        <v>55.3171081728712</v>
      </c>
      <c r="DA18" s="2">
        <v>55.1600008462086</v>
      </c>
      <c r="DB18" s="2">
        <v>54.9726303680006</v>
      </c>
      <c r="DC18" s="2">
        <v>54.716433155009</v>
      </c>
      <c r="DD18" s="2">
        <v>54.3770038910506</v>
      </c>
      <c r="DE18" s="2">
        <v>54.3164818485045</v>
      </c>
      <c r="DF18" s="2">
        <v>54.2274079931443</v>
      </c>
      <c r="DG18" s="2">
        <v>54.1100973155434</v>
      </c>
      <c r="DH18" s="2">
        <v>53.9644483672559</v>
      </c>
      <c r="DI18" s="2">
        <v>53.7910373443983</v>
      </c>
      <c r="DJ18" s="2">
        <v>53.2728186138832</v>
      </c>
      <c r="DK18" s="2">
        <v>52.887929325171</v>
      </c>
      <c r="DL18" s="2">
        <v>52.6336372962635</v>
      </c>
      <c r="DM18" s="2">
        <v>52.5083475098007</v>
      </c>
      <c r="DN18" s="2">
        <v>52.5107606112054</v>
      </c>
      <c r="DO18" s="2">
        <v>52.9005452568262</v>
      </c>
      <c r="DP18" s="2">
        <v>53.1261083081753</v>
      </c>
      <c r="DQ18" s="2">
        <v>53.1854653575351</v>
      </c>
      <c r="DR18" s="2">
        <v>53.077778705186</v>
      </c>
      <c r="DS18" s="2">
        <v>52.8044338213325</v>
      </c>
      <c r="DT18" s="2">
        <v>52.6616213787374</v>
      </c>
      <c r="DU18" s="2">
        <v>52.7103866270667</v>
      </c>
      <c r="DV18" s="2">
        <v>52.9512406421713</v>
      </c>
      <c r="DW18" s="2">
        <v>53.3869516747991</v>
      </c>
      <c r="DX18" s="2">
        <v>54.0220608017218</v>
      </c>
      <c r="DY18" s="2">
        <v>879279.4</v>
      </c>
      <c r="DZ18" s="2">
        <v>891460.7346</v>
      </c>
      <c r="EA18" s="2">
        <v>903810.8278</v>
      </c>
      <c r="EB18" s="2">
        <v>916332.0174</v>
      </c>
      <c r="EC18" s="2">
        <v>929026.6737</v>
      </c>
      <c r="ED18" s="2">
        <v>941897.2</v>
      </c>
      <c r="EE18" s="2">
        <v>959578.0043</v>
      </c>
      <c r="EF18" s="2">
        <v>977590.8492</v>
      </c>
      <c r="EG18" s="2">
        <v>995941.9731</v>
      </c>
      <c r="EH18" s="2">
        <v>1014637.7316</v>
      </c>
      <c r="EI18" s="2">
        <v>1033684.6</v>
      </c>
      <c r="EJ18" s="2">
        <v>1054316.0722</v>
      </c>
      <c r="EK18" s="2">
        <v>1075359.6288</v>
      </c>
      <c r="EL18" s="2">
        <v>1096823.5066</v>
      </c>
      <c r="EM18" s="2">
        <v>1118716.1072</v>
      </c>
      <c r="EN18" s="2">
        <v>1141046</v>
      </c>
      <c r="EO18" s="2">
        <v>1163484.7362</v>
      </c>
      <c r="EP18" s="2">
        <v>1186364.7502</v>
      </c>
      <c r="EQ18" s="2">
        <v>1209694.7203</v>
      </c>
      <c r="ER18" s="2">
        <v>1233483.4959</v>
      </c>
      <c r="ES18" s="2">
        <v>1257740.1</v>
      </c>
      <c r="ET18" s="2">
        <v>1289723.1349</v>
      </c>
      <c r="EU18" s="2">
        <v>1322519.7171</v>
      </c>
      <c r="EV18" s="2">
        <v>1356150.547</v>
      </c>
      <c r="EW18" s="2">
        <v>1390636.8522</v>
      </c>
      <c r="EX18" s="2">
        <v>1426000.4</v>
      </c>
      <c r="EY18" s="2">
        <v>1449313.6668</v>
      </c>
      <c r="EZ18" s="2">
        <v>1473008.1636</v>
      </c>
      <c r="FA18" s="2">
        <v>1497090.1258</v>
      </c>
      <c r="FB18" s="2">
        <v>1521565.8908</v>
      </c>
      <c r="FC18" s="2">
        <v>1546441.9</v>
      </c>
      <c r="FD18" s="2">
        <v>1588296.5509</v>
      </c>
      <c r="FE18" s="2">
        <v>1631284.9691</v>
      </c>
      <c r="FF18" s="2">
        <v>1675437.8926</v>
      </c>
      <c r="FG18" s="2">
        <v>1720786.8934</v>
      </c>
      <c r="FH18" s="2">
        <v>1767364.4</v>
      </c>
      <c r="FI18" s="2">
        <v>1813065.8978</v>
      </c>
      <c r="FJ18" s="2">
        <v>1859949.2446</v>
      </c>
      <c r="FK18" s="2">
        <v>1908045.0053</v>
      </c>
      <c r="FL18" s="2">
        <v>1957384.5349</v>
      </c>
      <c r="FM18" s="2">
        <v>2008000</v>
      </c>
      <c r="FN18" s="20">
        <v>1534</v>
      </c>
      <c r="FO18" s="20">
        <v>1560.45</v>
      </c>
      <c r="FP18" s="20">
        <v>1587.96</v>
      </c>
      <c r="FQ18" s="20">
        <v>1616.54</v>
      </c>
      <c r="FR18" s="20">
        <v>1646.22</v>
      </c>
      <c r="FS18" s="20">
        <v>1677</v>
      </c>
      <c r="FT18" s="20">
        <v>1708.93</v>
      </c>
      <c r="FU18" s="20">
        <v>1742.04</v>
      </c>
      <c r="FV18" s="20">
        <v>1776.38</v>
      </c>
      <c r="FW18" s="20">
        <v>1812.02</v>
      </c>
      <c r="FX18" s="20">
        <v>1849</v>
      </c>
      <c r="FY18" s="20">
        <v>1887.02</v>
      </c>
      <c r="FZ18" s="20">
        <v>1926.72</v>
      </c>
      <c r="GA18" s="20">
        <v>1968.22</v>
      </c>
      <c r="GB18" s="20">
        <v>2011.63</v>
      </c>
      <c r="GC18" s="20">
        <v>2057</v>
      </c>
      <c r="GD18" s="20">
        <v>2104.42</v>
      </c>
      <c r="GE18" s="20">
        <v>2153.99</v>
      </c>
      <c r="GF18" s="20">
        <v>2205.49</v>
      </c>
      <c r="GG18" s="20">
        <v>2258.57</v>
      </c>
      <c r="GH18" s="20">
        <v>2313</v>
      </c>
      <c r="GI18" s="20">
        <v>2368.83</v>
      </c>
      <c r="GJ18" s="20">
        <v>2426.11</v>
      </c>
      <c r="GK18" s="20">
        <v>2484.87</v>
      </c>
      <c r="GL18" s="20">
        <v>2545.15</v>
      </c>
      <c r="GM18" s="20">
        <v>2607</v>
      </c>
      <c r="GN18" s="20">
        <v>2670.5</v>
      </c>
      <c r="GO18" s="20">
        <v>2735.7</v>
      </c>
      <c r="GP18" s="20">
        <v>2802.65</v>
      </c>
      <c r="GQ18" s="20">
        <v>2871.4</v>
      </c>
      <c r="GR18" s="20">
        <v>2942</v>
      </c>
      <c r="GS18" s="20">
        <v>3012.28</v>
      </c>
      <c r="GT18" s="20">
        <v>3082.12</v>
      </c>
      <c r="GU18" s="20">
        <v>3151.43</v>
      </c>
      <c r="GV18" s="20">
        <v>3220.09</v>
      </c>
      <c r="GW18" s="20">
        <v>3288</v>
      </c>
      <c r="GX18" s="20">
        <v>3354.09</v>
      </c>
      <c r="GY18" s="20">
        <v>3528.62</v>
      </c>
      <c r="GZ18" s="20">
        <v>3603.4</v>
      </c>
      <c r="HA18" s="20"/>
      <c r="HB18" s="20"/>
    </row>
    <row r="19" spans="1:210" ht="12.75">
      <c r="A19" s="15" t="s">
        <v>18</v>
      </c>
      <c r="B19" s="15" t="s">
        <v>185</v>
      </c>
      <c r="C19" s="15">
        <v>18</v>
      </c>
      <c r="D19" s="16"/>
      <c r="E19" s="7">
        <f t="shared" si="0"/>
        <v>0.7494222229829761</v>
      </c>
      <c r="F19" s="19">
        <v>13.02553</v>
      </c>
      <c r="G19" s="19">
        <v>13.952575</v>
      </c>
      <c r="H19" s="19">
        <v>10.690569</v>
      </c>
      <c r="I19" s="19">
        <v>14.138093</v>
      </c>
      <c r="J19" s="19">
        <v>13.870467</v>
      </c>
      <c r="K19" s="19">
        <v>10.00644</v>
      </c>
      <c r="L19" s="19">
        <v>11.923711</v>
      </c>
      <c r="M19" s="19">
        <v>14.295903</v>
      </c>
      <c r="N19" s="19">
        <v>13.759939</v>
      </c>
      <c r="O19" s="19">
        <v>15.215217</v>
      </c>
      <c r="P19" s="19">
        <v>14.433136</v>
      </c>
      <c r="Q19" s="19">
        <v>15.572289</v>
      </c>
      <c r="R19" s="19">
        <v>13.640521</v>
      </c>
      <c r="S19" s="19">
        <v>-2.8093721</v>
      </c>
      <c r="T19" s="19">
        <v>15.402058</v>
      </c>
      <c r="U19" s="19">
        <v>17.618756</v>
      </c>
      <c r="V19" s="19">
        <v>15.185533</v>
      </c>
      <c r="W19" s="19">
        <v>17.168157</v>
      </c>
      <c r="X19" s="19">
        <v>12.90137</v>
      </c>
      <c r="Y19" s="19">
        <v>11.023676</v>
      </c>
      <c r="Z19" s="19">
        <v>9.3688012</v>
      </c>
      <c r="AA19" s="19">
        <v>6.3003201</v>
      </c>
      <c r="AB19" s="19">
        <v>2.2513972</v>
      </c>
      <c r="AC19" s="19">
        <v>2.5716333</v>
      </c>
      <c r="AD19" s="19">
        <v>4.2698206</v>
      </c>
      <c r="AE19" s="19">
        <v>6.3715412</v>
      </c>
      <c r="AF19" s="19">
        <v>6.9659058</v>
      </c>
      <c r="AG19" s="19">
        <v>7.7353772</v>
      </c>
      <c r="AH19" s="19">
        <v>6.094522</v>
      </c>
      <c r="AI19" s="19">
        <v>6.6135549</v>
      </c>
      <c r="AJ19" s="19">
        <v>8.6154558</v>
      </c>
      <c r="AK19" s="19">
        <v>6.4655861</v>
      </c>
      <c r="AL19" s="19">
        <v>6.2687546</v>
      </c>
      <c r="AM19" s="19">
        <v>7.9631967</v>
      </c>
      <c r="AN19" s="19">
        <v>7.2079438</v>
      </c>
      <c r="AO19" s="19">
        <v>4.5901828</v>
      </c>
      <c r="AP19" s="19">
        <v>6.4666004</v>
      </c>
      <c r="AQ19" s="19">
        <v>6.581643</v>
      </c>
      <c r="AR19" s="19">
        <v>7.1716393</v>
      </c>
      <c r="AS19" s="19">
        <v>5.0025076</v>
      </c>
      <c r="AT19" s="19">
        <v>6.8462452</v>
      </c>
      <c r="AU19" s="19">
        <v>1212.3859</v>
      </c>
      <c r="AV19" s="19">
        <v>1219.7656</v>
      </c>
      <c r="AW19" s="19">
        <v>1310.6883</v>
      </c>
      <c r="AX19" s="19">
        <v>1233.6463</v>
      </c>
      <c r="AY19" s="19">
        <v>1197.9468</v>
      </c>
      <c r="AZ19" s="19">
        <v>1205.0381</v>
      </c>
      <c r="BA19" s="19">
        <v>1154.7604</v>
      </c>
      <c r="BB19" s="19">
        <v>1128.6523</v>
      </c>
      <c r="BC19" s="19">
        <v>1111.1785</v>
      </c>
      <c r="BD19" s="19">
        <v>1162.3877</v>
      </c>
      <c r="BE19" s="19">
        <v>1180.244</v>
      </c>
      <c r="BF19" s="19">
        <v>1117.781</v>
      </c>
      <c r="BG19" s="19">
        <v>1143.2747</v>
      </c>
      <c r="BH19" s="19">
        <v>1048.252</v>
      </c>
      <c r="BI19" s="19">
        <v>999.99508</v>
      </c>
      <c r="BJ19" s="19">
        <v>1072.6875</v>
      </c>
      <c r="BK19" s="19">
        <v>1101.6131</v>
      </c>
      <c r="BL19" s="19">
        <v>1083.7814</v>
      </c>
      <c r="BM19" s="19">
        <v>1105.3565</v>
      </c>
      <c r="BN19" s="19">
        <v>1808.6619</v>
      </c>
      <c r="BO19" s="19">
        <v>1633.4703</v>
      </c>
      <c r="BP19" s="19">
        <v>1430.5756</v>
      </c>
      <c r="BQ19" s="19">
        <v>1026.3759</v>
      </c>
      <c r="BR19" s="19">
        <v>806.94426</v>
      </c>
      <c r="BS19" s="19">
        <v>858.57281</v>
      </c>
      <c r="BT19" s="19">
        <v>1030.3728</v>
      </c>
      <c r="BU19" s="19">
        <v>984.84163</v>
      </c>
      <c r="BV19" s="19">
        <v>953.26629</v>
      </c>
      <c r="BW19" s="19">
        <v>1051.2024</v>
      </c>
      <c r="BX19" s="19">
        <v>1092.8515</v>
      </c>
      <c r="BY19" s="19">
        <v>912.54024</v>
      </c>
      <c r="BZ19" s="19">
        <v>1082.4901</v>
      </c>
      <c r="CA19" s="19">
        <v>1076.3165</v>
      </c>
      <c r="CB19" s="19">
        <v>892.46054</v>
      </c>
      <c r="CC19" s="19">
        <v>900.43409</v>
      </c>
      <c r="CD19" s="19">
        <v>894.54568</v>
      </c>
      <c r="CE19" s="19">
        <v>885.89898</v>
      </c>
      <c r="CF19" s="19">
        <v>886.04493</v>
      </c>
      <c r="CG19" s="19">
        <v>910.16143</v>
      </c>
      <c r="CH19" s="19">
        <v>941.02496</v>
      </c>
      <c r="CI19" s="19">
        <v>908.56968</v>
      </c>
      <c r="CJ19" s="2">
        <v>56.7921866840731</v>
      </c>
      <c r="CK19" s="2">
        <v>56.5414002914993</v>
      </c>
      <c r="CL19" s="2">
        <v>56.2847287076505</v>
      </c>
      <c r="CM19" s="2">
        <v>56.0174588117312</v>
      </c>
      <c r="CN19" s="2">
        <v>55.7361639598944</v>
      </c>
      <c r="CO19" s="2">
        <v>55.4369436112777</v>
      </c>
      <c r="CP19" s="2">
        <v>55.3319183218269</v>
      </c>
      <c r="CQ19" s="2">
        <v>55.1613055251998</v>
      </c>
      <c r="CR19" s="2">
        <v>54.9453297583851</v>
      </c>
      <c r="CS19" s="2">
        <v>54.7001548600176</v>
      </c>
      <c r="CT19" s="2">
        <v>54.4380421686747</v>
      </c>
      <c r="CU19" s="2">
        <v>54.2008661332116</v>
      </c>
      <c r="CV19" s="2">
        <v>53.9601136609576</v>
      </c>
      <c r="CW19" s="2">
        <v>53.7181641788733</v>
      </c>
      <c r="CX19" s="2">
        <v>53.4746219382861</v>
      </c>
      <c r="CY19" s="2">
        <v>53.226635235732</v>
      </c>
      <c r="CZ19" s="2">
        <v>53.1610764917375</v>
      </c>
      <c r="DA19" s="2">
        <v>53.0397470839892</v>
      </c>
      <c r="DB19" s="2">
        <v>52.8477845461415</v>
      </c>
      <c r="DC19" s="2">
        <v>52.579036488536</v>
      </c>
      <c r="DD19" s="2">
        <v>52.234753182935</v>
      </c>
      <c r="DE19" s="2">
        <v>52.1651243416024</v>
      </c>
      <c r="DF19" s="2">
        <v>51.9927814120598</v>
      </c>
      <c r="DG19" s="2">
        <v>51.7837752037929</v>
      </c>
      <c r="DH19" s="2">
        <v>51.6306854029654</v>
      </c>
      <c r="DI19" s="2">
        <v>51.5789620797498</v>
      </c>
      <c r="DJ19" s="2">
        <v>51.4334271796329</v>
      </c>
      <c r="DK19" s="2">
        <v>51.3214658392959</v>
      </c>
      <c r="DL19" s="2">
        <v>51.2426426543906</v>
      </c>
      <c r="DM19" s="2">
        <v>51.1969430133848</v>
      </c>
      <c r="DN19" s="2">
        <v>51.1842899408284</v>
      </c>
      <c r="DO19" s="2">
        <v>51.4159878664014</v>
      </c>
      <c r="DP19" s="2">
        <v>51.4941993413614</v>
      </c>
      <c r="DQ19" s="2">
        <v>51.4181652302645</v>
      </c>
      <c r="DR19" s="2">
        <v>51.1886208107527</v>
      </c>
      <c r="DS19" s="2">
        <v>50.8076248695393</v>
      </c>
      <c r="DT19" s="2">
        <v>49.90650008486</v>
      </c>
      <c r="DU19" s="2">
        <v>49.0233253123933</v>
      </c>
      <c r="DV19" s="2">
        <v>48.1577442683997</v>
      </c>
      <c r="DW19" s="2">
        <v>47.3093661037644</v>
      </c>
      <c r="DX19" s="2">
        <v>46.4777748895243</v>
      </c>
      <c r="DY19" s="2">
        <v>1740112.6</v>
      </c>
      <c r="DZ19" s="2">
        <v>1761225.0401</v>
      </c>
      <c r="EA19" s="2">
        <v>1782593.6429</v>
      </c>
      <c r="EB19" s="2">
        <v>1804221.5169</v>
      </c>
      <c r="EC19" s="2">
        <v>1826111.8079</v>
      </c>
      <c r="ED19" s="2">
        <v>1848267.7</v>
      </c>
      <c r="EE19" s="2">
        <v>1875420.0396</v>
      </c>
      <c r="EF19" s="2">
        <v>1902971.2664</v>
      </c>
      <c r="EG19" s="2">
        <v>1930927.2401</v>
      </c>
      <c r="EH19" s="2">
        <v>1959293.9069</v>
      </c>
      <c r="EI19" s="2">
        <v>1988077.3</v>
      </c>
      <c r="EJ19" s="2">
        <v>2018521.5561</v>
      </c>
      <c r="EK19" s="2">
        <v>2049432.0969</v>
      </c>
      <c r="EL19" s="2">
        <v>2080816.064</v>
      </c>
      <c r="EM19" s="2">
        <v>2112680.711</v>
      </c>
      <c r="EN19" s="2">
        <v>2145033.4</v>
      </c>
      <c r="EO19" s="2">
        <v>2182411.041</v>
      </c>
      <c r="EP19" s="2">
        <v>2220440.06</v>
      </c>
      <c r="EQ19" s="2">
        <v>2259131.809</v>
      </c>
      <c r="ER19" s="2">
        <v>2298497.838</v>
      </c>
      <c r="ES19" s="2">
        <v>2338549.9</v>
      </c>
      <c r="ET19" s="2">
        <v>2395730.284</v>
      </c>
      <c r="EU19" s="2">
        <v>2454308.848</v>
      </c>
      <c r="EV19" s="2">
        <v>2514319.778</v>
      </c>
      <c r="EW19" s="2">
        <v>2575798.101</v>
      </c>
      <c r="EX19" s="2">
        <v>2638779.7</v>
      </c>
      <c r="EY19" s="2">
        <v>2696639.157</v>
      </c>
      <c r="EZ19" s="2">
        <v>2755767.694</v>
      </c>
      <c r="FA19" s="2">
        <v>2816193.155</v>
      </c>
      <c r="FB19" s="2">
        <v>2877943.997</v>
      </c>
      <c r="FC19" s="2">
        <v>2941049.3</v>
      </c>
      <c r="FD19" s="2">
        <v>3028956.978</v>
      </c>
      <c r="FE19" s="2">
        <v>3119492.849</v>
      </c>
      <c r="FF19" s="2">
        <v>3212735.509</v>
      </c>
      <c r="FG19" s="2">
        <v>3308765.904</v>
      </c>
      <c r="FH19" s="2">
        <v>3407667.4</v>
      </c>
      <c r="FI19" s="2">
        <v>3440409.387</v>
      </c>
      <c r="FJ19" s="2">
        <v>3473606.543</v>
      </c>
      <c r="FK19" s="2">
        <v>3507265.91</v>
      </c>
      <c r="FL19" s="2">
        <v>3541394.64</v>
      </c>
      <c r="FM19" s="2">
        <v>3576000</v>
      </c>
      <c r="FN19" s="20">
        <v>3064</v>
      </c>
      <c r="FO19" s="20">
        <v>3114.93</v>
      </c>
      <c r="FP19" s="20">
        <v>3167.1</v>
      </c>
      <c r="FQ19" s="20">
        <v>3220.82</v>
      </c>
      <c r="FR19" s="20">
        <v>3276.35</v>
      </c>
      <c r="FS19" s="20">
        <v>3334</v>
      </c>
      <c r="FT19" s="20">
        <v>3389.4</v>
      </c>
      <c r="FU19" s="20">
        <v>3449.83</v>
      </c>
      <c r="FV19" s="20">
        <v>3514.27</v>
      </c>
      <c r="FW19" s="20">
        <v>3581.88</v>
      </c>
      <c r="FX19" s="20">
        <v>3652</v>
      </c>
      <c r="FY19" s="20">
        <v>3724.15</v>
      </c>
      <c r="FZ19" s="20">
        <v>3798.05</v>
      </c>
      <c r="GA19" s="20">
        <v>3873.58</v>
      </c>
      <c r="GB19" s="20">
        <v>3950.81</v>
      </c>
      <c r="GC19" s="20">
        <v>4030</v>
      </c>
      <c r="GD19" s="20">
        <v>4105.28</v>
      </c>
      <c r="GE19" s="20">
        <v>4186.37</v>
      </c>
      <c r="GF19" s="20">
        <v>4274.79</v>
      </c>
      <c r="GG19" s="20">
        <v>4371.51</v>
      </c>
      <c r="GH19" s="20">
        <v>4477</v>
      </c>
      <c r="GI19" s="20">
        <v>4592.59</v>
      </c>
      <c r="GJ19" s="20">
        <v>4720.48</v>
      </c>
      <c r="GK19" s="20">
        <v>4855.42</v>
      </c>
      <c r="GL19" s="20">
        <v>4988.89</v>
      </c>
      <c r="GM19" s="20">
        <v>5116</v>
      </c>
      <c r="GN19" s="20">
        <v>5242.97</v>
      </c>
      <c r="GO19" s="20">
        <v>5369.62</v>
      </c>
      <c r="GP19" s="20">
        <v>5495.8</v>
      </c>
      <c r="GQ19" s="20">
        <v>5621.32</v>
      </c>
      <c r="GR19" s="20">
        <v>5746</v>
      </c>
      <c r="GS19" s="20">
        <v>5891.08</v>
      </c>
      <c r="GT19" s="20">
        <v>6057.95</v>
      </c>
      <c r="GU19" s="20">
        <v>6248.25</v>
      </c>
      <c r="GV19" s="20">
        <v>6463.87</v>
      </c>
      <c r="GW19" s="20">
        <v>6707</v>
      </c>
      <c r="GX19" s="20">
        <v>6893.71</v>
      </c>
      <c r="GY19" s="20">
        <v>7085.62</v>
      </c>
      <c r="GZ19" s="20">
        <v>7282.87</v>
      </c>
      <c r="HA19" s="20">
        <v>7485.61</v>
      </c>
      <c r="HB19" s="20">
        <v>7694</v>
      </c>
    </row>
    <row r="20" spans="1:210" ht="12.75">
      <c r="A20" s="15" t="s">
        <v>19</v>
      </c>
      <c r="B20" s="15" t="s">
        <v>116</v>
      </c>
      <c r="C20" s="15">
        <v>19</v>
      </c>
      <c r="D20" s="16"/>
      <c r="E20" s="7">
        <f t="shared" si="0"/>
        <v>0.9659652161357443</v>
      </c>
      <c r="F20" s="19">
        <v>22.192575</v>
      </c>
      <c r="G20" s="19">
        <v>20.193378</v>
      </c>
      <c r="H20" s="19">
        <v>24.476676</v>
      </c>
      <c r="I20" s="19">
        <v>26.353787</v>
      </c>
      <c r="J20" s="19">
        <v>20.344524</v>
      </c>
      <c r="K20" s="19">
        <v>18.190352</v>
      </c>
      <c r="L20" s="19">
        <v>11.251084</v>
      </c>
      <c r="M20" s="19">
        <v>13.401082</v>
      </c>
      <c r="N20" s="19">
        <v>14.236523</v>
      </c>
      <c r="O20" s="19">
        <v>13.872119</v>
      </c>
      <c r="P20" s="19">
        <v>14.127308</v>
      </c>
      <c r="Q20" s="19">
        <v>12.666966</v>
      </c>
      <c r="R20" s="19">
        <v>11.232041</v>
      </c>
      <c r="S20" s="19">
        <v>11.547213</v>
      </c>
      <c r="T20" s="19">
        <v>6.777774</v>
      </c>
      <c r="U20" s="19">
        <v>12.737536</v>
      </c>
      <c r="V20" s="19">
        <v>8.9537663</v>
      </c>
      <c r="W20" s="19">
        <v>9.3289914</v>
      </c>
      <c r="X20" s="19">
        <v>9.5846702</v>
      </c>
      <c r="Y20" s="19">
        <v>8.7811069</v>
      </c>
      <c r="Z20" s="19">
        <v>15.976372</v>
      </c>
      <c r="AA20" s="19">
        <v>17.614492</v>
      </c>
      <c r="AB20" s="19">
        <v>9.6004342</v>
      </c>
      <c r="AC20" s="19">
        <v>7.9470057</v>
      </c>
      <c r="AD20" s="19">
        <v>10.705974</v>
      </c>
      <c r="AE20" s="19">
        <v>11.916813</v>
      </c>
      <c r="AF20" s="19">
        <v>12.151176</v>
      </c>
      <c r="AG20" s="19">
        <v>14.688591</v>
      </c>
      <c r="AH20" s="19">
        <v>15.319295</v>
      </c>
      <c r="AI20" s="19">
        <v>17.642454</v>
      </c>
      <c r="AJ20" s="19">
        <v>18.0394</v>
      </c>
      <c r="AK20" s="19">
        <v>16.842046</v>
      </c>
      <c r="AL20" s="19">
        <v>18.371053</v>
      </c>
      <c r="AM20" s="19">
        <v>20.848551</v>
      </c>
      <c r="AN20" s="19">
        <v>19.835878</v>
      </c>
      <c r="AO20" s="19">
        <v>24.207704</v>
      </c>
      <c r="AP20" s="19">
        <v>24.121978</v>
      </c>
      <c r="AQ20" s="19">
        <v>24.819198</v>
      </c>
      <c r="AR20" s="19">
        <v>24.513861</v>
      </c>
      <c r="AS20" s="19">
        <v>18.509336</v>
      </c>
      <c r="AT20" s="19">
        <v>19.97054</v>
      </c>
      <c r="AU20" s="19">
        <v>3852.9233</v>
      </c>
      <c r="AV20" s="19">
        <v>3917.2862</v>
      </c>
      <c r="AW20" s="19">
        <v>3964.109</v>
      </c>
      <c r="AX20" s="19">
        <v>4060.1137</v>
      </c>
      <c r="AY20" s="19">
        <v>4140.7543</v>
      </c>
      <c r="AZ20" s="19">
        <v>4099.6804</v>
      </c>
      <c r="BA20" s="19">
        <v>4555.9539</v>
      </c>
      <c r="BB20" s="19">
        <v>4542.6416</v>
      </c>
      <c r="BC20" s="19">
        <v>4635.7171</v>
      </c>
      <c r="BD20" s="19">
        <v>4755.523</v>
      </c>
      <c r="BE20" s="19">
        <v>4794.0548</v>
      </c>
      <c r="BF20" s="19">
        <v>5170.8872</v>
      </c>
      <c r="BG20" s="19">
        <v>5125.561</v>
      </c>
      <c r="BH20" s="19">
        <v>4832.9231</v>
      </c>
      <c r="BI20" s="19">
        <v>4962.5105</v>
      </c>
      <c r="BJ20" s="19">
        <v>4171.8004</v>
      </c>
      <c r="BK20" s="19">
        <v>4231.7098</v>
      </c>
      <c r="BL20" s="19">
        <v>4547.346</v>
      </c>
      <c r="BM20" s="19">
        <v>4831.2638</v>
      </c>
      <c r="BN20" s="19">
        <v>5228.2765</v>
      </c>
      <c r="BO20" s="19">
        <v>5411.9272</v>
      </c>
      <c r="BP20" s="19">
        <v>5574.6868</v>
      </c>
      <c r="BQ20" s="19">
        <v>4879.9388</v>
      </c>
      <c r="BR20" s="19">
        <v>4611.3801</v>
      </c>
      <c r="BS20" s="19">
        <v>4859.1701</v>
      </c>
      <c r="BT20" s="19">
        <v>4986.3084</v>
      </c>
      <c r="BU20" s="19">
        <v>5141.2544</v>
      </c>
      <c r="BV20" s="19">
        <v>5330.6047</v>
      </c>
      <c r="BW20" s="19">
        <v>5598.5381</v>
      </c>
      <c r="BX20" s="19">
        <v>6068.4265</v>
      </c>
      <c r="BY20" s="19">
        <v>6147.7779</v>
      </c>
      <c r="BZ20" s="19">
        <v>6507.2088</v>
      </c>
      <c r="CA20" s="19">
        <v>7157.9639</v>
      </c>
      <c r="CB20" s="19">
        <v>7521.7175</v>
      </c>
      <c r="CC20" s="19">
        <v>7837.3947</v>
      </c>
      <c r="CD20" s="19">
        <v>8487.9828</v>
      </c>
      <c r="CE20" s="19">
        <v>8972.3501</v>
      </c>
      <c r="CF20" s="19">
        <v>9517.8433</v>
      </c>
      <c r="CG20" s="19">
        <v>9802.1331</v>
      </c>
      <c r="CH20" s="19">
        <v>9567.7475</v>
      </c>
      <c r="CI20" s="19">
        <v>9925.5282</v>
      </c>
      <c r="CJ20" s="2">
        <v>55.9870031545741</v>
      </c>
      <c r="CK20" s="2">
        <v>55.7445901773876</v>
      </c>
      <c r="CL20" s="2">
        <v>55.5210209967842</v>
      </c>
      <c r="CM20" s="2">
        <v>55.3242519057858</v>
      </c>
      <c r="CN20" s="2">
        <v>55.1601189471737</v>
      </c>
      <c r="CO20" s="2">
        <v>55.0329538030798</v>
      </c>
      <c r="CP20" s="2">
        <v>55.079788890233</v>
      </c>
      <c r="CQ20" s="2">
        <v>55.1684464424965</v>
      </c>
      <c r="CR20" s="2">
        <v>55.3002015634714</v>
      </c>
      <c r="CS20" s="2">
        <v>55.4752200351369</v>
      </c>
      <c r="CT20" s="2">
        <v>55.6929622999158</v>
      </c>
      <c r="CU20" s="2">
        <v>56.0430477850958</v>
      </c>
      <c r="CV20" s="2">
        <v>56.4328395517118</v>
      </c>
      <c r="CW20" s="2">
        <v>56.8596784623101</v>
      </c>
      <c r="CX20" s="2">
        <v>57.3206661725939</v>
      </c>
      <c r="CY20" s="2">
        <v>57.8123672245332</v>
      </c>
      <c r="CZ20" s="2">
        <v>58.3988334603368</v>
      </c>
      <c r="DA20" s="2">
        <v>59.0125729865544</v>
      </c>
      <c r="DB20" s="2">
        <v>59.6454587805536</v>
      </c>
      <c r="DC20" s="2">
        <v>60.2866195702953</v>
      </c>
      <c r="DD20" s="2">
        <v>60.9282174576119</v>
      </c>
      <c r="DE20" s="2">
        <v>61.3635529828214</v>
      </c>
      <c r="DF20" s="2">
        <v>61.7919100789198</v>
      </c>
      <c r="DG20" s="2">
        <v>62.2106282971936</v>
      </c>
      <c r="DH20" s="2">
        <v>62.6176367180416</v>
      </c>
      <c r="DI20" s="2">
        <v>63.0114393624969</v>
      </c>
      <c r="DJ20" s="2">
        <v>63.2045641164273</v>
      </c>
      <c r="DK20" s="2">
        <v>63.3822964638703</v>
      </c>
      <c r="DL20" s="2">
        <v>63.544350512483</v>
      </c>
      <c r="DM20" s="2">
        <v>63.6907502930104</v>
      </c>
      <c r="DN20" s="2">
        <v>63.8213230017559</v>
      </c>
      <c r="DO20" s="2">
        <v>63.8172026772375</v>
      </c>
      <c r="DP20" s="2">
        <v>63.8094210736144</v>
      </c>
      <c r="DQ20" s="2">
        <v>63.8142046154293</v>
      </c>
      <c r="DR20" s="2">
        <v>63.8503879123078</v>
      </c>
      <c r="DS20" s="2">
        <v>63.9352453132917</v>
      </c>
      <c r="DT20" s="2">
        <v>64.0050819069548</v>
      </c>
      <c r="DU20" s="2">
        <v>64.1094389224751</v>
      </c>
      <c r="DV20" s="2">
        <v>64.2450692295755</v>
      </c>
      <c r="DW20" s="2">
        <v>64.4063683428998</v>
      </c>
      <c r="DX20" s="2">
        <v>64.5901402247014</v>
      </c>
      <c r="DY20" s="2">
        <v>4259491.2</v>
      </c>
      <c r="DZ20" s="2">
        <v>4347375.652</v>
      </c>
      <c r="EA20" s="2">
        <v>4437073.435</v>
      </c>
      <c r="EB20" s="2">
        <v>4528621.964</v>
      </c>
      <c r="EC20" s="2">
        <v>4622059.427</v>
      </c>
      <c r="ED20" s="2">
        <v>4717424.8</v>
      </c>
      <c r="EE20" s="2">
        <v>4826498.693</v>
      </c>
      <c r="EF20" s="2">
        <v>4938094.54</v>
      </c>
      <c r="EG20" s="2">
        <v>5052270.655</v>
      </c>
      <c r="EH20" s="2">
        <v>5169086.695</v>
      </c>
      <c r="EI20" s="2">
        <v>5288603.7</v>
      </c>
      <c r="EJ20" s="2">
        <v>5419457.994</v>
      </c>
      <c r="EK20" s="2">
        <v>5553550.097</v>
      </c>
      <c r="EL20" s="2">
        <v>5690960.126</v>
      </c>
      <c r="EM20" s="2">
        <v>5831770.184</v>
      </c>
      <c r="EN20" s="2">
        <v>5976064.4</v>
      </c>
      <c r="EO20" s="2">
        <v>6130943.132</v>
      </c>
      <c r="EP20" s="2">
        <v>6289837.388</v>
      </c>
      <c r="EQ20" s="2">
        <v>6452851.32</v>
      </c>
      <c r="ER20" s="2">
        <v>6620091.781</v>
      </c>
      <c r="ES20" s="2">
        <v>6791668.4</v>
      </c>
      <c r="ET20" s="2">
        <v>6944494.882</v>
      </c>
      <c r="EU20" s="2">
        <v>7100761.734</v>
      </c>
      <c r="EV20" s="2">
        <v>7260546.439</v>
      </c>
      <c r="EW20" s="2">
        <v>7423928.224</v>
      </c>
      <c r="EX20" s="2">
        <v>7590988.1</v>
      </c>
      <c r="EY20" s="2">
        <v>7738899.56</v>
      </c>
      <c r="EZ20" s="2">
        <v>7889695.161</v>
      </c>
      <c r="FA20" s="2">
        <v>8043431.179</v>
      </c>
      <c r="FB20" s="2">
        <v>8200164.993</v>
      </c>
      <c r="FC20" s="2">
        <v>8359955.1</v>
      </c>
      <c r="FD20" s="2">
        <v>8500259.945</v>
      </c>
      <c r="FE20" s="2">
        <v>8642922.275</v>
      </c>
      <c r="FF20" s="2">
        <v>8787981.746</v>
      </c>
      <c r="FG20" s="2">
        <v>8935478.686</v>
      </c>
      <c r="FH20" s="2">
        <v>9085454.1</v>
      </c>
      <c r="FI20" s="2">
        <v>9228764.75</v>
      </c>
      <c r="FJ20" s="2">
        <v>9374338.597</v>
      </c>
      <c r="FK20" s="2">
        <v>9522211.426</v>
      </c>
      <c r="FL20" s="2">
        <v>9672419.585</v>
      </c>
      <c r="FM20" s="2">
        <v>9825000</v>
      </c>
      <c r="FN20" s="20">
        <v>7608</v>
      </c>
      <c r="FO20" s="20">
        <v>7798.74</v>
      </c>
      <c r="FP20" s="20">
        <v>7991.7</v>
      </c>
      <c r="FQ20" s="20">
        <v>8185.6</v>
      </c>
      <c r="FR20" s="20">
        <v>8379.35</v>
      </c>
      <c r="FS20" s="20">
        <v>8572</v>
      </c>
      <c r="FT20" s="20">
        <v>8762.74</v>
      </c>
      <c r="FU20" s="20">
        <v>8950.94</v>
      </c>
      <c r="FV20" s="20">
        <v>9136.08</v>
      </c>
      <c r="FW20" s="20">
        <v>9317.83</v>
      </c>
      <c r="FX20" s="20">
        <v>9496</v>
      </c>
      <c r="FY20" s="20">
        <v>9670.17</v>
      </c>
      <c r="FZ20" s="20">
        <v>9840.99</v>
      </c>
      <c r="GA20" s="20">
        <v>10008.78</v>
      </c>
      <c r="GB20" s="20">
        <v>10173.94</v>
      </c>
      <c r="GC20" s="20">
        <v>10337</v>
      </c>
      <c r="GD20" s="20">
        <v>10498.4</v>
      </c>
      <c r="GE20" s="20">
        <v>10658.47</v>
      </c>
      <c r="GF20" s="20">
        <v>10818.68</v>
      </c>
      <c r="GG20" s="20">
        <v>10981.03</v>
      </c>
      <c r="GH20" s="20">
        <v>11147</v>
      </c>
      <c r="GI20" s="20">
        <v>11316.97</v>
      </c>
      <c r="GJ20" s="20">
        <v>11491.41</v>
      </c>
      <c r="GK20" s="20">
        <v>11670.91</v>
      </c>
      <c r="GL20" s="20">
        <v>11855.97</v>
      </c>
      <c r="GM20" s="20">
        <v>12047</v>
      </c>
      <c r="GN20" s="20">
        <v>12244.21</v>
      </c>
      <c r="GO20" s="20">
        <v>12447.79</v>
      </c>
      <c r="GP20" s="20">
        <v>12657.98</v>
      </c>
      <c r="GQ20" s="20">
        <v>12874.97</v>
      </c>
      <c r="GR20" s="20">
        <v>13099</v>
      </c>
      <c r="GS20" s="20">
        <v>13319.7</v>
      </c>
      <c r="GT20" s="20">
        <v>13544.9</v>
      </c>
      <c r="GU20" s="20">
        <v>13771.2</v>
      </c>
      <c r="GV20" s="20">
        <v>13994.4</v>
      </c>
      <c r="GW20" s="20">
        <v>14210.4</v>
      </c>
      <c r="GX20" s="20">
        <v>14418.8</v>
      </c>
      <c r="GY20" s="20">
        <v>14622.4</v>
      </c>
      <c r="GZ20" s="20">
        <v>14821.7</v>
      </c>
      <c r="HA20" s="20">
        <v>15017.8</v>
      </c>
      <c r="HB20" s="20">
        <v>15211.3</v>
      </c>
    </row>
    <row r="21" spans="1:210" ht="12.75">
      <c r="A21" s="15" t="s">
        <v>20</v>
      </c>
      <c r="B21" s="15" t="s">
        <v>120</v>
      </c>
      <c r="C21" s="15">
        <v>20</v>
      </c>
      <c r="D21" s="16"/>
      <c r="E21" s="7">
        <f t="shared" si="0"/>
        <v>0.8893559043838245</v>
      </c>
      <c r="F21" s="19">
        <v>12.080925</v>
      </c>
      <c r="G21" s="19">
        <v>12.575622</v>
      </c>
      <c r="H21" s="19">
        <v>11.066111</v>
      </c>
      <c r="I21" s="19">
        <v>10.297572</v>
      </c>
      <c r="J21" s="19">
        <v>10.850789</v>
      </c>
      <c r="K21" s="19">
        <v>10.372603</v>
      </c>
      <c r="L21" s="19">
        <v>10.840781</v>
      </c>
      <c r="M21" s="19">
        <v>10.701114</v>
      </c>
      <c r="N21" s="19">
        <v>11.761431</v>
      </c>
      <c r="O21" s="19">
        <v>11.235679</v>
      </c>
      <c r="P21" s="19">
        <v>12.218266</v>
      </c>
      <c r="Q21" s="19">
        <v>11.986158</v>
      </c>
      <c r="R21" s="19">
        <v>10.885485</v>
      </c>
      <c r="S21" s="19">
        <v>11.094394</v>
      </c>
      <c r="T21" s="19">
        <v>11.766442</v>
      </c>
      <c r="U21" s="19">
        <v>10.586734</v>
      </c>
      <c r="V21" s="19">
        <v>11.086302</v>
      </c>
      <c r="W21" s="19">
        <v>11.083987</v>
      </c>
      <c r="X21" s="19">
        <v>11.090845</v>
      </c>
      <c r="Y21" s="19">
        <v>10.794445</v>
      </c>
      <c r="Z21" s="19">
        <v>11.72835</v>
      </c>
      <c r="AA21" s="19">
        <v>12.384059</v>
      </c>
      <c r="AB21" s="19">
        <v>12.707958</v>
      </c>
      <c r="AC21" s="19">
        <v>12.545117</v>
      </c>
      <c r="AD21" s="19">
        <v>12.106622</v>
      </c>
      <c r="AE21" s="19">
        <v>10.962238</v>
      </c>
      <c r="AF21" s="19">
        <v>11.082868</v>
      </c>
      <c r="AG21" s="19">
        <v>10.762142</v>
      </c>
      <c r="AH21" s="19">
        <v>11.433941</v>
      </c>
      <c r="AI21" s="19">
        <v>10.390661</v>
      </c>
      <c r="AJ21" s="19">
        <v>9.6243175</v>
      </c>
      <c r="AK21" s="19">
        <v>8.7250558</v>
      </c>
      <c r="AL21" s="19">
        <v>10.018662</v>
      </c>
      <c r="AM21" s="19">
        <v>13.256366</v>
      </c>
      <c r="AN21" s="19">
        <v>15.45702</v>
      </c>
      <c r="AO21" s="19">
        <v>15.472222</v>
      </c>
      <c r="AP21" s="19">
        <v>14.73253</v>
      </c>
      <c r="AQ21" s="19">
        <v>14.06771</v>
      </c>
      <c r="AR21" s="19">
        <v>12.891081</v>
      </c>
      <c r="AS21" s="19">
        <v>8.1471062</v>
      </c>
      <c r="AT21" s="19">
        <v>9.1700603</v>
      </c>
      <c r="AU21" s="19">
        <v>2530.0152</v>
      </c>
      <c r="AV21" s="19">
        <v>2603.2341</v>
      </c>
      <c r="AW21" s="19">
        <v>2670.5361</v>
      </c>
      <c r="AX21" s="19">
        <v>2682.8571</v>
      </c>
      <c r="AY21" s="19">
        <v>2799.4055</v>
      </c>
      <c r="AZ21" s="19">
        <v>2745.6398</v>
      </c>
      <c r="BA21" s="19">
        <v>2812.912</v>
      </c>
      <c r="BB21" s="19">
        <v>2835.2314</v>
      </c>
      <c r="BC21" s="19">
        <v>2918.2366</v>
      </c>
      <c r="BD21" s="19">
        <v>3038.0435</v>
      </c>
      <c r="BE21" s="19">
        <v>3159.3692</v>
      </c>
      <c r="BF21" s="19">
        <v>3288.586</v>
      </c>
      <c r="BG21" s="19">
        <v>3457.7595</v>
      </c>
      <c r="BH21" s="19">
        <v>3605.3627</v>
      </c>
      <c r="BI21" s="19">
        <v>3697.3522</v>
      </c>
      <c r="BJ21" s="19">
        <v>3714.843</v>
      </c>
      <c r="BK21" s="19">
        <v>3796.7491</v>
      </c>
      <c r="BL21" s="19">
        <v>3866.0088</v>
      </c>
      <c r="BM21" s="19">
        <v>4105.0086</v>
      </c>
      <c r="BN21" s="19">
        <v>4239.9025</v>
      </c>
      <c r="BO21" s="19">
        <v>4311.6895</v>
      </c>
      <c r="BP21" s="19">
        <v>4305.4291</v>
      </c>
      <c r="BQ21" s="19">
        <v>4255.1304</v>
      </c>
      <c r="BR21" s="19">
        <v>4219.4129</v>
      </c>
      <c r="BS21" s="19">
        <v>4280.8506</v>
      </c>
      <c r="BT21" s="19">
        <v>4346.0273</v>
      </c>
      <c r="BU21" s="19">
        <v>4485.7572</v>
      </c>
      <c r="BV21" s="19">
        <v>4644.9561</v>
      </c>
      <c r="BW21" s="19">
        <v>4724.7475</v>
      </c>
      <c r="BX21" s="19">
        <v>4820.2956</v>
      </c>
      <c r="BY21" s="19">
        <v>4934.4906</v>
      </c>
      <c r="BZ21" s="19">
        <v>4977.163</v>
      </c>
      <c r="CA21" s="19">
        <v>5057.7168</v>
      </c>
      <c r="CB21" s="19">
        <v>5143.1974</v>
      </c>
      <c r="CC21" s="19">
        <v>5307.3351</v>
      </c>
      <c r="CD21" s="19">
        <v>5479.8766</v>
      </c>
      <c r="CE21" s="19">
        <v>5528.8004</v>
      </c>
      <c r="CF21" s="19">
        <v>5645.3381</v>
      </c>
      <c r="CG21" s="19">
        <v>5592.349</v>
      </c>
      <c r="CH21" s="19">
        <v>5379.3428</v>
      </c>
      <c r="CI21" s="19">
        <v>5383.46</v>
      </c>
      <c r="CJ21" s="2">
        <v>50.6103980542208</v>
      </c>
      <c r="CK21" s="2">
        <v>50.5928716064249</v>
      </c>
      <c r="CL21" s="2">
        <v>50.49621694102</v>
      </c>
      <c r="CM21" s="2">
        <v>50.3577803334095</v>
      </c>
      <c r="CN21" s="2">
        <v>50.2077072455682</v>
      </c>
      <c r="CO21" s="2">
        <v>50.069189423715</v>
      </c>
      <c r="CP21" s="2">
        <v>50.1332393796252</v>
      </c>
      <c r="CQ21" s="2">
        <v>50.2382933369761</v>
      </c>
      <c r="CR21" s="2">
        <v>50.3925903567137</v>
      </c>
      <c r="CS21" s="2">
        <v>50.6007857799035</v>
      </c>
      <c r="CT21" s="2">
        <v>50.8644603519347</v>
      </c>
      <c r="CU21" s="2">
        <v>51.245431633343</v>
      </c>
      <c r="CV21" s="2">
        <v>51.6584444981374</v>
      </c>
      <c r="CW21" s="2">
        <v>52.0942964775496</v>
      </c>
      <c r="CX21" s="2">
        <v>52.5461714561028</v>
      </c>
      <c r="CY21" s="2">
        <v>53.0092309207675</v>
      </c>
      <c r="CZ21" s="2">
        <v>53.4792558558649</v>
      </c>
      <c r="DA21" s="2">
        <v>53.9648822485096</v>
      </c>
      <c r="DB21" s="2">
        <v>54.4686370153547</v>
      </c>
      <c r="DC21" s="2">
        <v>54.992834741783</v>
      </c>
      <c r="DD21" s="2">
        <v>55.5397950574753</v>
      </c>
      <c r="DE21" s="2">
        <v>55.9986024960755</v>
      </c>
      <c r="DF21" s="2">
        <v>56.5004425559165</v>
      </c>
      <c r="DG21" s="2">
        <v>57.0364830235298</v>
      </c>
      <c r="DH21" s="2">
        <v>57.5983043210058</v>
      </c>
      <c r="DI21" s="2">
        <v>58.177998989229</v>
      </c>
      <c r="DJ21" s="2">
        <v>58.4478354853216</v>
      </c>
      <c r="DK21" s="2">
        <v>58.7408156058706</v>
      </c>
      <c r="DL21" s="2">
        <v>59.0489860741384</v>
      </c>
      <c r="DM21" s="2">
        <v>59.3647757600291</v>
      </c>
      <c r="DN21" s="2">
        <v>59.681130683443</v>
      </c>
      <c r="DO21" s="2">
        <v>59.9519910920659</v>
      </c>
      <c r="DP21" s="2">
        <v>60.2331918174913</v>
      </c>
      <c r="DQ21" s="2">
        <v>60.5178451503557</v>
      </c>
      <c r="DR21" s="2">
        <v>60.7993856668831</v>
      </c>
      <c r="DS21" s="2">
        <v>61.0717218216712</v>
      </c>
      <c r="DT21" s="2">
        <v>61.3399202240041</v>
      </c>
      <c r="DU21" s="2">
        <v>61.5842320563409</v>
      </c>
      <c r="DV21" s="2">
        <v>61.844047642388</v>
      </c>
      <c r="DW21" s="2">
        <v>62.1670110739305</v>
      </c>
      <c r="DX21" s="2">
        <v>62.4738470849399</v>
      </c>
      <c r="DY21" s="2">
        <v>8531394.8</v>
      </c>
      <c r="DZ21" s="2">
        <v>8772864.648</v>
      </c>
      <c r="EA21" s="2">
        <v>9021169.355</v>
      </c>
      <c r="EB21" s="2">
        <v>9276502.395</v>
      </c>
      <c r="EC21" s="2">
        <v>9539062.715</v>
      </c>
      <c r="ED21" s="2">
        <v>9809054.9</v>
      </c>
      <c r="EE21" s="2">
        <v>10121765.671</v>
      </c>
      <c r="EF21" s="2">
        <v>10444445.732</v>
      </c>
      <c r="EG21" s="2">
        <v>10777412.907</v>
      </c>
      <c r="EH21" s="2">
        <v>11120995.158</v>
      </c>
      <c r="EI21" s="2">
        <v>11475530.9</v>
      </c>
      <c r="EJ21" s="2">
        <v>11846503.797</v>
      </c>
      <c r="EK21" s="2">
        <v>12229470.341</v>
      </c>
      <c r="EL21" s="2">
        <v>12624818.327</v>
      </c>
      <c r="EM21" s="2">
        <v>13032948.087</v>
      </c>
      <c r="EN21" s="2">
        <v>13454272.9</v>
      </c>
      <c r="EO21" s="2">
        <v>13893648.623</v>
      </c>
      <c r="EP21" s="2">
        <v>14347373.419</v>
      </c>
      <c r="EQ21" s="2">
        <v>14815915.911</v>
      </c>
      <c r="ER21" s="2">
        <v>15299760.027</v>
      </c>
      <c r="ES21" s="2">
        <v>15799405.5</v>
      </c>
      <c r="ET21" s="2">
        <v>16291600.626</v>
      </c>
      <c r="EU21" s="2">
        <v>16799129.684</v>
      </c>
      <c r="EV21" s="2">
        <v>17322470.408</v>
      </c>
      <c r="EW21" s="2">
        <v>17862115.424</v>
      </c>
      <c r="EX21" s="2">
        <v>18418572.7</v>
      </c>
      <c r="EY21" s="2">
        <v>18884746.971</v>
      </c>
      <c r="EZ21" s="2">
        <v>19362723.3</v>
      </c>
      <c r="FA21" s="2">
        <v>19852800.559</v>
      </c>
      <c r="FB21" s="2">
        <v>20355285.2</v>
      </c>
      <c r="FC21" s="2">
        <v>20870491.4</v>
      </c>
      <c r="FD21" s="2">
        <v>21380432.78</v>
      </c>
      <c r="FE21" s="2">
        <v>21902848.52</v>
      </c>
      <c r="FF21" s="2">
        <v>22438044.1</v>
      </c>
      <c r="FG21" s="2">
        <v>22986332.54</v>
      </c>
      <c r="FH21" s="2">
        <v>23548034.5</v>
      </c>
      <c r="FI21" s="2">
        <v>24097387.66</v>
      </c>
      <c r="FJ21" s="2">
        <v>24659558.2</v>
      </c>
      <c r="FK21" s="2">
        <v>25234845.2</v>
      </c>
      <c r="FL21" s="2">
        <v>25823554.73</v>
      </c>
      <c r="FM21" s="2">
        <v>26426000</v>
      </c>
      <c r="FN21" s="20">
        <v>16857</v>
      </c>
      <c r="FO21" s="20">
        <v>17340.12</v>
      </c>
      <c r="FP21" s="20">
        <v>17865.04</v>
      </c>
      <c r="FQ21" s="20">
        <v>18421.19</v>
      </c>
      <c r="FR21" s="20">
        <v>18999.2</v>
      </c>
      <c r="FS21" s="20">
        <v>19591</v>
      </c>
      <c r="FT21" s="20">
        <v>20189.73</v>
      </c>
      <c r="FU21" s="20">
        <v>20789.81</v>
      </c>
      <c r="FV21" s="20">
        <v>21386.9</v>
      </c>
      <c r="FW21" s="20">
        <v>21977.91</v>
      </c>
      <c r="FX21" s="20">
        <v>22561</v>
      </c>
      <c r="FY21" s="20">
        <v>23117.19</v>
      </c>
      <c r="FZ21" s="20">
        <v>23673.71</v>
      </c>
      <c r="GA21" s="20">
        <v>24234.55</v>
      </c>
      <c r="GB21" s="20">
        <v>24802.85</v>
      </c>
      <c r="GC21" s="20">
        <v>25381</v>
      </c>
      <c r="GD21" s="20">
        <v>25979.51</v>
      </c>
      <c r="GE21" s="20">
        <v>26586.5</v>
      </c>
      <c r="GF21" s="20">
        <v>27200.82</v>
      </c>
      <c r="GG21" s="20">
        <v>27821.37</v>
      </c>
      <c r="GH21" s="20">
        <v>28447</v>
      </c>
      <c r="GI21" s="20">
        <v>29092.87</v>
      </c>
      <c r="GJ21" s="20">
        <v>29732.74</v>
      </c>
      <c r="GK21" s="20">
        <v>30370.86</v>
      </c>
      <c r="GL21" s="20">
        <v>31011.53</v>
      </c>
      <c r="GM21" s="20">
        <v>31659</v>
      </c>
      <c r="GN21" s="20">
        <v>32310.43</v>
      </c>
      <c r="GO21" s="20">
        <v>32962.98</v>
      </c>
      <c r="GP21" s="20">
        <v>33620.9</v>
      </c>
      <c r="GQ21" s="20">
        <v>34288.488</v>
      </c>
      <c r="GR21" s="20">
        <v>34970</v>
      </c>
      <c r="GS21" s="20">
        <v>35662.592</v>
      </c>
      <c r="GT21" s="20">
        <v>36363.42</v>
      </c>
      <c r="GU21" s="20">
        <v>37076.74</v>
      </c>
      <c r="GV21" s="20">
        <v>37806.848</v>
      </c>
      <c r="GW21" s="20">
        <v>38558</v>
      </c>
      <c r="GX21" s="20">
        <v>39285</v>
      </c>
      <c r="GY21" s="20">
        <v>40042</v>
      </c>
      <c r="GZ21" s="20">
        <v>40804</v>
      </c>
      <c r="HA21" s="20">
        <v>41539</v>
      </c>
      <c r="HB21" s="20">
        <v>42299.3</v>
      </c>
    </row>
    <row r="22" spans="1:210" ht="12.75">
      <c r="A22" s="15" t="s">
        <v>206</v>
      </c>
      <c r="B22" s="15" t="s">
        <v>197</v>
      </c>
      <c r="C22" s="15">
        <v>21</v>
      </c>
      <c r="D22" s="16"/>
      <c r="F22" s="19">
        <v>2.6640159</v>
      </c>
      <c r="G22" s="19">
        <v>2.5008905</v>
      </c>
      <c r="H22" s="19">
        <v>1.2917057</v>
      </c>
      <c r="I22" s="19">
        <v>3.8154244</v>
      </c>
      <c r="J22" s="19">
        <v>4.2830479</v>
      </c>
      <c r="K22" s="19">
        <v>4.1545396</v>
      </c>
      <c r="L22" s="19">
        <v>3.5233437</v>
      </c>
      <c r="M22" s="19">
        <v>3.1277974</v>
      </c>
      <c r="N22" s="19">
        <v>2.9992591</v>
      </c>
      <c r="O22" s="19">
        <v>3.9678874</v>
      </c>
      <c r="P22" s="19">
        <v>3.9468776</v>
      </c>
      <c r="Q22" s="19">
        <v>5.1373582</v>
      </c>
      <c r="R22" s="19">
        <v>5.391385</v>
      </c>
      <c r="S22" s="19">
        <v>5.3456796</v>
      </c>
      <c r="T22" s="19">
        <v>5.4689162</v>
      </c>
      <c r="U22" s="19">
        <v>5.3630747</v>
      </c>
      <c r="V22" s="19">
        <v>4.3977396</v>
      </c>
      <c r="W22" s="19">
        <v>8.7936367</v>
      </c>
      <c r="X22" s="19">
        <v>4.1847527</v>
      </c>
      <c r="Y22" s="19">
        <v>7.350862</v>
      </c>
      <c r="Z22" s="19">
        <v>9.64783</v>
      </c>
      <c r="AA22" s="19">
        <v>7.7942138</v>
      </c>
      <c r="AB22" s="19">
        <v>5.926051</v>
      </c>
      <c r="AC22" s="19">
        <v>7.1581772</v>
      </c>
      <c r="AD22" s="19">
        <v>7.5425874</v>
      </c>
      <c r="AE22" s="19">
        <v>8.4094138</v>
      </c>
      <c r="AF22" s="19">
        <v>7.5982466</v>
      </c>
      <c r="AG22" s="19">
        <v>7.1627873</v>
      </c>
      <c r="AH22" s="19">
        <v>6.8391607</v>
      </c>
      <c r="AI22" s="19">
        <v>8.0260762</v>
      </c>
      <c r="AJ22" s="19">
        <v>2.1725498</v>
      </c>
      <c r="AK22" s="19">
        <v>2.3485877</v>
      </c>
      <c r="AL22" s="19">
        <v>2.6930841</v>
      </c>
      <c r="AM22" s="19">
        <v>1.9240404</v>
      </c>
      <c r="AN22" s="19">
        <v>2.905583</v>
      </c>
      <c r="AO22" s="19">
        <v>2.6970619</v>
      </c>
      <c r="AP22" s="19">
        <v>2.433677</v>
      </c>
      <c r="AQ22" s="19">
        <v>2.5688526</v>
      </c>
      <c r="AU22" s="19">
        <v>979.89224</v>
      </c>
      <c r="AV22" s="19">
        <v>845.93238</v>
      </c>
      <c r="AW22" s="19">
        <v>1035.3048</v>
      </c>
      <c r="AX22" s="19">
        <v>1012.9827</v>
      </c>
      <c r="AY22" s="19">
        <v>947.03228</v>
      </c>
      <c r="AZ22" s="19">
        <v>948.25925</v>
      </c>
      <c r="BA22" s="19">
        <v>982.56927</v>
      </c>
      <c r="BB22" s="19">
        <v>958.0421</v>
      </c>
      <c r="BC22" s="19">
        <v>1008.6411</v>
      </c>
      <c r="BD22" s="19">
        <v>1050.7893</v>
      </c>
      <c r="BE22" s="19">
        <v>1055.6053</v>
      </c>
      <c r="BF22" s="19">
        <v>1045.8724</v>
      </c>
      <c r="BG22" s="19">
        <v>963.58764</v>
      </c>
      <c r="BH22" s="19">
        <v>1027.3134</v>
      </c>
      <c r="BI22" s="19">
        <v>1054.7841</v>
      </c>
      <c r="BJ22" s="19">
        <v>961.03459</v>
      </c>
      <c r="BK22" s="19">
        <v>885.16031</v>
      </c>
      <c r="BL22" s="19">
        <v>829.12696</v>
      </c>
      <c r="BM22" s="19">
        <v>788.77592</v>
      </c>
      <c r="BN22" s="19">
        <v>739.98964</v>
      </c>
      <c r="BO22" s="19">
        <v>723.40608</v>
      </c>
      <c r="BP22" s="19">
        <v>729.11781</v>
      </c>
      <c r="BQ22" s="19">
        <v>714.35908</v>
      </c>
      <c r="BR22" s="19">
        <v>675.31334</v>
      </c>
      <c r="BS22" s="19">
        <v>668.677</v>
      </c>
      <c r="BT22" s="19">
        <v>643.09148</v>
      </c>
      <c r="BU22" s="19">
        <v>651.17327</v>
      </c>
      <c r="BV22" s="19">
        <v>641.13846</v>
      </c>
      <c r="BW22" s="19">
        <v>637.50909</v>
      </c>
      <c r="BX22" s="19">
        <v>580.40841</v>
      </c>
      <c r="BY22" s="19">
        <v>572.39377</v>
      </c>
      <c r="BZ22" s="19">
        <v>476.74798</v>
      </c>
      <c r="CA22" s="19">
        <v>504.92501</v>
      </c>
      <c r="CB22" s="19">
        <v>413.29119</v>
      </c>
      <c r="CC22" s="19">
        <v>330.36809</v>
      </c>
      <c r="CD22" s="19">
        <v>321.79841</v>
      </c>
      <c r="CE22" s="19">
        <v>309.815</v>
      </c>
      <c r="CF22" s="19">
        <v>281.25811</v>
      </c>
      <c r="CJ22" s="2">
        <v>53.0564162264397</v>
      </c>
      <c r="CK22" s="2">
        <v>53.1615830642701</v>
      </c>
      <c r="CL22" s="2">
        <v>53.2399348167794</v>
      </c>
      <c r="CM22" s="2">
        <v>53.2842043430968</v>
      </c>
      <c r="CN22" s="2">
        <v>53.2836733142498</v>
      </c>
      <c r="CO22" s="2">
        <v>53.2369734593917</v>
      </c>
      <c r="CP22" s="2">
        <v>52.866070959423</v>
      </c>
      <c r="CQ22" s="2">
        <v>52.7349369734926</v>
      </c>
      <c r="CR22" s="2">
        <v>52.7690423859497</v>
      </c>
      <c r="CS22" s="2">
        <v>52.910009676956</v>
      </c>
      <c r="CT22" s="2">
        <v>53.1112753096127</v>
      </c>
      <c r="CU22" s="2">
        <v>52.9140508787405</v>
      </c>
      <c r="CV22" s="2">
        <v>52.7102774487823</v>
      </c>
      <c r="CW22" s="2">
        <v>52.4785482796154</v>
      </c>
      <c r="CX22" s="2">
        <v>52.2046601331418</v>
      </c>
      <c r="CY22" s="2">
        <v>51.8808186098752</v>
      </c>
      <c r="CZ22" s="2">
        <v>51.769921558628</v>
      </c>
      <c r="DA22" s="2">
        <v>51.6382175834355</v>
      </c>
      <c r="DB22" s="2">
        <v>51.4960675045972</v>
      </c>
      <c r="DC22" s="2">
        <v>51.3502219168668</v>
      </c>
      <c r="DD22" s="2">
        <v>51.2041905752936</v>
      </c>
      <c r="DE22" s="2">
        <v>51.1108921276126</v>
      </c>
      <c r="DF22" s="2">
        <v>50.971926632701</v>
      </c>
      <c r="DG22" s="2">
        <v>50.7932914659442</v>
      </c>
      <c r="DH22" s="2">
        <v>50.5807042503076</v>
      </c>
      <c r="DI22" s="2">
        <v>50.3395518198348</v>
      </c>
      <c r="DJ22" s="2">
        <v>50.2968493695966</v>
      </c>
      <c r="DK22" s="2">
        <v>50.2325358261317</v>
      </c>
      <c r="DL22" s="2">
        <v>50.1507698764895</v>
      </c>
      <c r="DM22" s="2">
        <v>50.0553823786261</v>
      </c>
      <c r="DN22" s="2">
        <v>49.9498770237033</v>
      </c>
      <c r="DO22" s="2">
        <v>49.9903748106898</v>
      </c>
      <c r="DP22" s="2">
        <v>50.0264941485408</v>
      </c>
      <c r="DQ22" s="2">
        <v>50.0582095229817</v>
      </c>
      <c r="DR22" s="2">
        <v>50.085531490326</v>
      </c>
      <c r="DS22" s="2">
        <v>50.1084478197409</v>
      </c>
      <c r="DT22" s="2">
        <v>49.8845075346507</v>
      </c>
      <c r="DU22" s="2">
        <v>49.7300044253305</v>
      </c>
      <c r="DV22" s="2">
        <v>49.6442846832912</v>
      </c>
      <c r="DW22" s="2">
        <v>49.6270154716269</v>
      </c>
      <c r="DX22" s="2">
        <v>49.6781031640104</v>
      </c>
      <c r="DY22" s="2">
        <v>8135140.3</v>
      </c>
      <c r="DZ22" s="2">
        <v>8364230.833</v>
      </c>
      <c r="EA22" s="2">
        <v>8599809.403</v>
      </c>
      <c r="EB22" s="2">
        <v>8842060.795</v>
      </c>
      <c r="EC22" s="2">
        <v>9091175.087</v>
      </c>
      <c r="ED22" s="2">
        <v>9347347.8</v>
      </c>
      <c r="EE22" s="2">
        <v>9622507.778</v>
      </c>
      <c r="EF22" s="2">
        <v>9905814.937</v>
      </c>
      <c r="EG22" s="2">
        <v>10197511.903</v>
      </c>
      <c r="EH22" s="2">
        <v>10497848.565</v>
      </c>
      <c r="EI22" s="2">
        <v>10807082.3</v>
      </c>
      <c r="EJ22" s="2">
        <v>11037553.529</v>
      </c>
      <c r="EK22" s="2">
        <v>11272962.552</v>
      </c>
      <c r="EL22" s="2">
        <v>11513415.647</v>
      </c>
      <c r="EM22" s="2">
        <v>11759021.388</v>
      </c>
      <c r="EN22" s="2">
        <v>12009890.7</v>
      </c>
      <c r="EO22" s="2">
        <v>12344310.008</v>
      </c>
      <c r="EP22" s="2">
        <v>12688067.753</v>
      </c>
      <c r="EQ22" s="2">
        <v>13041425.442</v>
      </c>
      <c r="ER22" s="2">
        <v>13404651.925</v>
      </c>
      <c r="ES22" s="2">
        <v>13778023.6</v>
      </c>
      <c r="ET22" s="2">
        <v>14157124.233</v>
      </c>
      <c r="EU22" s="2">
        <v>14546674.254</v>
      </c>
      <c r="EV22" s="2">
        <v>14946962.197</v>
      </c>
      <c r="EW22" s="2">
        <v>15358284.574</v>
      </c>
      <c r="EX22" s="2">
        <v>15780946.1</v>
      </c>
      <c r="EY22" s="2">
        <v>16287347.069</v>
      </c>
      <c r="EZ22" s="2">
        <v>16810016.719</v>
      </c>
      <c r="FA22" s="2">
        <v>17349478.296</v>
      </c>
      <c r="FB22" s="2">
        <v>17906271.894</v>
      </c>
      <c r="FC22" s="2">
        <v>18480955</v>
      </c>
      <c r="FD22" s="2">
        <v>19131576.39</v>
      </c>
      <c r="FE22" s="2">
        <v>19805123.84</v>
      </c>
      <c r="FF22" s="2">
        <v>20502405.95</v>
      </c>
      <c r="FG22" s="2">
        <v>21224259.85</v>
      </c>
      <c r="FH22" s="2">
        <v>21971552.2</v>
      </c>
      <c r="FI22" s="2">
        <v>22602006.9</v>
      </c>
      <c r="FJ22" s="2">
        <v>23250552.43</v>
      </c>
      <c r="FK22" s="2">
        <v>23917707.87</v>
      </c>
      <c r="FL22" s="2">
        <v>24604007.29</v>
      </c>
      <c r="FM22" s="2">
        <v>25310000</v>
      </c>
      <c r="FN22" s="20">
        <v>15333</v>
      </c>
      <c r="FO22" s="20">
        <v>15735.76</v>
      </c>
      <c r="FP22" s="20">
        <v>16159.49</v>
      </c>
      <c r="FQ22" s="20">
        <v>16604.48</v>
      </c>
      <c r="FR22" s="20">
        <v>17070.76</v>
      </c>
      <c r="FS22" s="20">
        <v>17558</v>
      </c>
      <c r="FT22" s="20">
        <v>18116.13</v>
      </c>
      <c r="FU22" s="20">
        <v>18658.96</v>
      </c>
      <c r="FV22" s="20">
        <v>19194.24</v>
      </c>
      <c r="FW22" s="20">
        <v>19729.08</v>
      </c>
      <c r="FX22" s="20">
        <v>20270</v>
      </c>
      <c r="FY22" s="20">
        <v>20822.91</v>
      </c>
      <c r="FZ22" s="20">
        <v>21393.09</v>
      </c>
      <c r="GA22" s="20">
        <v>21985.23</v>
      </c>
      <c r="GB22" s="20">
        <v>22603.38</v>
      </c>
      <c r="GC22" s="20">
        <v>23251</v>
      </c>
      <c r="GD22" s="20">
        <v>23936.54</v>
      </c>
      <c r="GE22" s="20">
        <v>24654.12</v>
      </c>
      <c r="GF22" s="20">
        <v>25404.72</v>
      </c>
      <c r="GG22" s="20">
        <v>26189.34</v>
      </c>
      <c r="GH22" s="20">
        <v>27009</v>
      </c>
      <c r="GI22" s="20">
        <v>27842.73</v>
      </c>
      <c r="GJ22" s="20">
        <v>28731.42</v>
      </c>
      <c r="GK22" s="20">
        <v>29669.26</v>
      </c>
      <c r="GL22" s="20">
        <v>30650.39</v>
      </c>
      <c r="GM22" s="20">
        <v>31669</v>
      </c>
      <c r="GN22" s="20">
        <v>32728.97</v>
      </c>
      <c r="GO22" s="20">
        <v>33834.18</v>
      </c>
      <c r="GP22" s="20">
        <v>34978.82</v>
      </c>
      <c r="GQ22" s="20">
        <v>36157.032</v>
      </c>
      <c r="GR22" s="20">
        <v>37363</v>
      </c>
      <c r="GS22" s="20">
        <v>38598.9</v>
      </c>
      <c r="GT22" s="20">
        <v>39865.048</v>
      </c>
      <c r="GU22" s="20">
        <v>41161.76</v>
      </c>
      <c r="GV22" s="20">
        <v>42489.32</v>
      </c>
      <c r="GW22" s="20">
        <v>43848</v>
      </c>
      <c r="GX22" s="20">
        <v>45254.152</v>
      </c>
      <c r="GY22" s="20">
        <v>46753.568</v>
      </c>
      <c r="GZ22" s="20"/>
      <c r="HA22" s="20"/>
      <c r="HB22" s="20"/>
    </row>
    <row r="23" spans="1:210" ht="12.75">
      <c r="A23" s="15" t="s">
        <v>200</v>
      </c>
      <c r="B23" s="15" t="s">
        <v>119</v>
      </c>
      <c r="C23" s="15">
        <v>22</v>
      </c>
      <c r="D23" s="16"/>
      <c r="E23" s="7">
        <f t="shared" si="0"/>
        <v>0.29798446641048476</v>
      </c>
      <c r="F23" s="19">
        <v>69.915877</v>
      </c>
      <c r="G23" s="19">
        <v>101.13157</v>
      </c>
      <c r="H23" s="19">
        <v>35.757848</v>
      </c>
      <c r="I23" s="19">
        <v>21.082356</v>
      </c>
      <c r="J23" s="19">
        <v>17.729495</v>
      </c>
      <c r="K23" s="19">
        <v>18.611004</v>
      </c>
      <c r="L23" s="19">
        <v>29.974597</v>
      </c>
      <c r="M23" s="19">
        <v>44.651453</v>
      </c>
      <c r="N23" s="19">
        <v>36.855051</v>
      </c>
      <c r="O23" s="19">
        <v>30.770992</v>
      </c>
      <c r="P23" s="19">
        <v>24.826059</v>
      </c>
      <c r="Q23" s="19">
        <v>26.870138</v>
      </c>
      <c r="R23" s="19">
        <v>28.745072</v>
      </c>
      <c r="S23" s="19">
        <v>31.126207</v>
      </c>
      <c r="T23" s="19">
        <v>33.801656</v>
      </c>
      <c r="U23" s="19">
        <v>38.043706</v>
      </c>
      <c r="V23" s="19">
        <v>27.403834</v>
      </c>
      <c r="W23" s="19">
        <v>22.224287</v>
      </c>
      <c r="X23" s="19">
        <v>15.774023</v>
      </c>
      <c r="Y23" s="19">
        <v>14.517103</v>
      </c>
      <c r="Z23" s="19">
        <v>19.468694</v>
      </c>
      <c r="AA23" s="19">
        <v>35.472129</v>
      </c>
      <c r="AB23" s="19">
        <v>44.862481</v>
      </c>
      <c r="AC23" s="19">
        <v>29.060166</v>
      </c>
      <c r="AD23" s="19">
        <v>22.351307</v>
      </c>
      <c r="AE23" s="19">
        <v>21.56102</v>
      </c>
      <c r="AF23" s="19">
        <v>13.640185</v>
      </c>
      <c r="AG23" s="19">
        <v>9.0759953</v>
      </c>
      <c r="AH23" s="19">
        <v>7.4030761</v>
      </c>
      <c r="AI23" s="19">
        <v>5.6977875</v>
      </c>
      <c r="AJ23" s="19">
        <v>5.2848817</v>
      </c>
      <c r="AK23" s="19">
        <v>5.215249</v>
      </c>
      <c r="AL23" s="19">
        <v>4.963948</v>
      </c>
      <c r="AM23" s="19">
        <v>7.2855521</v>
      </c>
      <c r="AN23" s="19">
        <v>9.5138668</v>
      </c>
      <c r="AO23" s="19">
        <v>6.7585103</v>
      </c>
      <c r="AP23" s="19">
        <v>7.3923305</v>
      </c>
      <c r="AQ23" s="19">
        <v>4.5940485</v>
      </c>
      <c r="AR23" s="19">
        <v>4.5366947</v>
      </c>
      <c r="AS23" s="19">
        <v>4.3466151</v>
      </c>
      <c r="AT23" s="19">
        <v>3.5453159</v>
      </c>
      <c r="AU23" s="19">
        <v>492.81711</v>
      </c>
      <c r="AV23" s="19">
        <v>483.95718</v>
      </c>
      <c r="AW23" s="19">
        <v>712.68822</v>
      </c>
      <c r="AX23" s="19">
        <v>743.3071</v>
      </c>
      <c r="AY23" s="19">
        <v>772.66444</v>
      </c>
      <c r="AZ23" s="19">
        <v>797.00851</v>
      </c>
      <c r="BA23" s="19">
        <v>747.21742</v>
      </c>
      <c r="BB23" s="19">
        <v>692.2153</v>
      </c>
      <c r="BC23" s="19">
        <v>759.60246</v>
      </c>
      <c r="BD23" s="19">
        <v>828.24995</v>
      </c>
      <c r="BE23" s="19">
        <v>928.96431</v>
      </c>
      <c r="BF23" s="19">
        <v>985.24964</v>
      </c>
      <c r="BG23" s="19">
        <v>1051.7692</v>
      </c>
      <c r="BH23" s="19">
        <v>1111.5231</v>
      </c>
      <c r="BI23" s="19">
        <v>1169.4139</v>
      </c>
      <c r="BJ23" s="19">
        <v>1198.7326</v>
      </c>
      <c r="BK23" s="19">
        <v>1220.8608</v>
      </c>
      <c r="BL23" s="19">
        <v>1173.7432</v>
      </c>
      <c r="BM23" s="19">
        <v>1266.0733</v>
      </c>
      <c r="BN23" s="19">
        <v>1439.336</v>
      </c>
      <c r="BO23" s="19">
        <v>1563.3854</v>
      </c>
      <c r="BP23" s="19">
        <v>1527.2671</v>
      </c>
      <c r="BQ23" s="19">
        <v>1612.7927</v>
      </c>
      <c r="BR23" s="19">
        <v>2035.4072</v>
      </c>
      <c r="BS23" s="19">
        <v>2262.8668</v>
      </c>
      <c r="BT23" s="19">
        <v>2166.3237</v>
      </c>
      <c r="BU23" s="19">
        <v>2141.7545</v>
      </c>
      <c r="BV23" s="19">
        <v>2148.611</v>
      </c>
      <c r="BW23" s="19">
        <v>2181.2497</v>
      </c>
      <c r="BX23" s="19">
        <v>2239.3728</v>
      </c>
      <c r="BY23" s="19">
        <v>2092.5867</v>
      </c>
      <c r="BZ23" s="19">
        <v>2092.0743</v>
      </c>
      <c r="CA23" s="19">
        <v>2161.7589</v>
      </c>
      <c r="CB23" s="19">
        <v>1971.6748</v>
      </c>
      <c r="CC23" s="19">
        <v>1708.6076</v>
      </c>
      <c r="CD23" s="19">
        <v>1760.3862</v>
      </c>
      <c r="CE23" s="19">
        <v>1728.928</v>
      </c>
      <c r="CF23" s="19">
        <v>1845.5844</v>
      </c>
      <c r="CG23" s="19">
        <v>1823.9366</v>
      </c>
      <c r="CH23" s="19">
        <v>1730.8353</v>
      </c>
      <c r="CI23" s="19">
        <v>1808.123</v>
      </c>
      <c r="CJ23" s="2">
        <v>55.2777125506073</v>
      </c>
      <c r="CK23" s="2">
        <v>55.1052478772885</v>
      </c>
      <c r="CL23" s="2">
        <v>54.9068943046973</v>
      </c>
      <c r="CM23" s="2">
        <v>54.6837827331469</v>
      </c>
      <c r="CN23" s="2">
        <v>54.4356107211702</v>
      </c>
      <c r="CO23" s="2">
        <v>54.1632853285328</v>
      </c>
      <c r="CP23" s="2">
        <v>53.9953548500386</v>
      </c>
      <c r="CQ23" s="2">
        <v>53.8055524051673</v>
      </c>
      <c r="CR23" s="2">
        <v>53.5952326947467</v>
      </c>
      <c r="CS23" s="2">
        <v>53.3653385794766</v>
      </c>
      <c r="CT23" s="2">
        <v>53.11855898654</v>
      </c>
      <c r="CU23" s="2">
        <v>52.9581470082571</v>
      </c>
      <c r="CV23" s="2">
        <v>52.7855065671955</v>
      </c>
      <c r="CW23" s="2">
        <v>52.5984937620522</v>
      </c>
      <c r="CX23" s="2">
        <v>52.3931048165887</v>
      </c>
      <c r="CY23" s="2">
        <v>52.1692190739461</v>
      </c>
      <c r="CZ23" s="2">
        <v>52.0366209490546</v>
      </c>
      <c r="DA23" s="2">
        <v>51.8999693676405</v>
      </c>
      <c r="DB23" s="2">
        <v>51.7637726517304</v>
      </c>
      <c r="DC23" s="2">
        <v>51.630450944129</v>
      </c>
      <c r="DD23" s="2">
        <v>51.5006171360096</v>
      </c>
      <c r="DE23" s="2">
        <v>51.4844516038857</v>
      </c>
      <c r="DF23" s="2">
        <v>51.4739752653778</v>
      </c>
      <c r="DG23" s="2">
        <v>51.4633242636376</v>
      </c>
      <c r="DH23" s="2">
        <v>51.4437220769078</v>
      </c>
      <c r="DI23" s="2">
        <v>51.4106340956341</v>
      </c>
      <c r="DJ23" s="2">
        <v>51.4127444586939</v>
      </c>
      <c r="DK23" s="2">
        <v>51.4018428854433</v>
      </c>
      <c r="DL23" s="2">
        <v>51.3770782704329</v>
      </c>
      <c r="DM23" s="2">
        <v>51.3378213612333</v>
      </c>
      <c r="DN23" s="2">
        <v>51.2836502242152</v>
      </c>
      <c r="DO23" s="2">
        <v>51.2896206112017</v>
      </c>
      <c r="DP23" s="2">
        <v>51.2810854916487</v>
      </c>
      <c r="DQ23" s="2">
        <v>51.257799280911</v>
      </c>
      <c r="DR23" s="2">
        <v>51.2200989660149</v>
      </c>
      <c r="DS23" s="2">
        <v>51.1678409527468</v>
      </c>
      <c r="DT23" s="2">
        <v>50.9544036705791</v>
      </c>
      <c r="DU23" s="2">
        <v>50.7742825907039</v>
      </c>
      <c r="DV23" s="2">
        <v>50.6270849315453</v>
      </c>
      <c r="DW23" s="2">
        <v>50.512765229603</v>
      </c>
      <c r="DX23" s="2">
        <v>50.4307488402916</v>
      </c>
      <c r="DY23" s="2">
        <v>546143.8</v>
      </c>
      <c r="DZ23" s="2">
        <v>556838.5298</v>
      </c>
      <c r="EA23" s="2">
        <v>567742.7778</v>
      </c>
      <c r="EB23" s="2">
        <v>578860.6505</v>
      </c>
      <c r="EC23" s="2">
        <v>590196.335</v>
      </c>
      <c r="ED23" s="2">
        <v>601754.1</v>
      </c>
      <c r="EE23" s="2">
        <v>614985.4936</v>
      </c>
      <c r="EF23" s="2">
        <v>628508.0382</v>
      </c>
      <c r="EG23" s="2">
        <v>642328.1448</v>
      </c>
      <c r="EH23" s="2">
        <v>656452.3664</v>
      </c>
      <c r="EI23" s="2">
        <v>670887.4</v>
      </c>
      <c r="EJ23" s="2">
        <v>686904.2374</v>
      </c>
      <c r="EK23" s="2">
        <v>703303.5324</v>
      </c>
      <c r="EL23" s="2">
        <v>720094.419</v>
      </c>
      <c r="EM23" s="2">
        <v>737286.2496</v>
      </c>
      <c r="EN23" s="2">
        <v>754888.6</v>
      </c>
      <c r="EO23" s="2">
        <v>774747.231</v>
      </c>
      <c r="EP23" s="2">
        <v>795128.2907</v>
      </c>
      <c r="EQ23" s="2">
        <v>816045.5231</v>
      </c>
      <c r="ER23" s="2">
        <v>837513.0339</v>
      </c>
      <c r="ES23" s="2">
        <v>859545.3</v>
      </c>
      <c r="ET23" s="2">
        <v>884029.2216</v>
      </c>
      <c r="EU23" s="2">
        <v>909210.5621</v>
      </c>
      <c r="EV23" s="2">
        <v>935109.1872</v>
      </c>
      <c r="EW23" s="2">
        <v>961745.5286</v>
      </c>
      <c r="EX23" s="2">
        <v>989140.6</v>
      </c>
      <c r="EY23" s="2">
        <v>1018270.5342</v>
      </c>
      <c r="EZ23" s="2">
        <v>1048258.3427</v>
      </c>
      <c r="FA23" s="2">
        <v>1079129.2897</v>
      </c>
      <c r="FB23" s="2">
        <v>1110909.384</v>
      </c>
      <c r="FC23" s="2">
        <v>1143625.4</v>
      </c>
      <c r="FD23" s="2">
        <v>1179020.1538</v>
      </c>
      <c r="FE23" s="2">
        <v>1215510.4413</v>
      </c>
      <c r="FF23" s="2">
        <v>1253130.1737</v>
      </c>
      <c r="FG23" s="2">
        <v>1291914.3122</v>
      </c>
      <c r="FH23" s="2">
        <v>1331898.9</v>
      </c>
      <c r="FI23" s="2">
        <v>1367916.8255</v>
      </c>
      <c r="FJ23" s="2">
        <v>1404909.167</v>
      </c>
      <c r="FK23" s="2">
        <v>1442902.2968</v>
      </c>
      <c r="FL23" s="2">
        <v>1481923.3012</v>
      </c>
      <c r="FM23" s="2">
        <v>1522000</v>
      </c>
      <c r="FN23" s="20">
        <v>988</v>
      </c>
      <c r="FO23" s="20">
        <v>1010.5</v>
      </c>
      <c r="FP23" s="20">
        <v>1034.01</v>
      </c>
      <c r="FQ23" s="20">
        <v>1058.56</v>
      </c>
      <c r="FR23" s="20">
        <v>1084.21</v>
      </c>
      <c r="FS23" s="20">
        <v>1111</v>
      </c>
      <c r="FT23" s="20">
        <v>1138.96</v>
      </c>
      <c r="FU23" s="20">
        <v>1168.11</v>
      </c>
      <c r="FV23" s="20">
        <v>1198.48</v>
      </c>
      <c r="FW23" s="20">
        <v>1230.11</v>
      </c>
      <c r="FX23" s="20">
        <v>1263</v>
      </c>
      <c r="FY23" s="20">
        <v>1297.07</v>
      </c>
      <c r="FZ23" s="20">
        <v>1332.36</v>
      </c>
      <c r="GA23" s="20">
        <v>1369.01</v>
      </c>
      <c r="GB23" s="20">
        <v>1407.19</v>
      </c>
      <c r="GC23" s="20">
        <v>1447</v>
      </c>
      <c r="GD23" s="20">
        <v>1488.89</v>
      </c>
      <c r="GE23" s="20">
        <v>1532.1</v>
      </c>
      <c r="GF23" s="20">
        <v>1576.56</v>
      </c>
      <c r="GG23" s="20">
        <v>1622.2</v>
      </c>
      <c r="GH23" s="20">
        <v>1669</v>
      </c>
      <c r="GI23" s="20">
        <v>1716.92</v>
      </c>
      <c r="GJ23" s="20">
        <v>1765.87</v>
      </c>
      <c r="GK23" s="20">
        <v>1816.12</v>
      </c>
      <c r="GL23" s="20">
        <v>1868.08</v>
      </c>
      <c r="GM23" s="20">
        <v>1922</v>
      </c>
      <c r="GN23" s="20">
        <v>1977.83</v>
      </c>
      <c r="GO23" s="20">
        <v>2035.55</v>
      </c>
      <c r="GP23" s="20">
        <v>2095.17</v>
      </c>
      <c r="GQ23" s="20">
        <v>2156.67</v>
      </c>
      <c r="GR23" s="20">
        <v>2220</v>
      </c>
      <c r="GS23" s="20">
        <v>2284.92</v>
      </c>
      <c r="GT23" s="20">
        <v>2351.44</v>
      </c>
      <c r="GU23" s="20">
        <v>2419.61</v>
      </c>
      <c r="GV23" s="20">
        <v>2489.45</v>
      </c>
      <c r="GW23" s="20">
        <v>2561</v>
      </c>
      <c r="GX23" s="20">
        <v>2633.72</v>
      </c>
      <c r="GY23" s="20">
        <v>2707.6</v>
      </c>
      <c r="GZ23" s="20">
        <v>2782.62</v>
      </c>
      <c r="HA23" s="20">
        <v>2933.76</v>
      </c>
      <c r="HB23" s="20">
        <v>3018</v>
      </c>
    </row>
    <row r="24" spans="1:210" ht="12.75">
      <c r="A24" s="15" t="s">
        <v>23</v>
      </c>
      <c r="B24" s="15" t="s">
        <v>122</v>
      </c>
      <c r="C24" s="15">
        <v>23</v>
      </c>
      <c r="D24" s="16"/>
      <c r="E24" s="7">
        <f t="shared" si="0"/>
        <v>1.1017178808940098</v>
      </c>
      <c r="F24" s="19">
        <v>10.742193</v>
      </c>
      <c r="G24" s="19">
        <v>11.531536</v>
      </c>
      <c r="H24" s="19">
        <v>11.90928</v>
      </c>
      <c r="I24" s="19">
        <v>11.408079</v>
      </c>
      <c r="J24" s="19">
        <v>9.5732069</v>
      </c>
      <c r="K24" s="19">
        <v>11.604816</v>
      </c>
      <c r="L24" s="19">
        <v>11.50037</v>
      </c>
      <c r="M24" s="19">
        <v>11.660641</v>
      </c>
      <c r="N24" s="19">
        <v>10.748358</v>
      </c>
      <c r="O24" s="19">
        <v>11.78264</v>
      </c>
      <c r="P24" s="19">
        <v>12.418952</v>
      </c>
      <c r="Q24" s="19">
        <v>14.660261</v>
      </c>
      <c r="R24" s="19">
        <v>12.703171</v>
      </c>
      <c r="S24" s="19">
        <v>14.135987</v>
      </c>
      <c r="T24" s="19">
        <v>14.510452</v>
      </c>
      <c r="U24" s="19">
        <v>12.83031</v>
      </c>
      <c r="V24" s="19">
        <v>15.393325</v>
      </c>
      <c r="W24" s="19">
        <v>17.250684</v>
      </c>
      <c r="X24" s="19">
        <v>16.19374</v>
      </c>
      <c r="Y24" s="19">
        <v>16.866269</v>
      </c>
      <c r="Z24" s="19">
        <v>17.960481</v>
      </c>
      <c r="AA24" s="19">
        <v>11.631541</v>
      </c>
      <c r="AB24" s="19">
        <v>9.296697</v>
      </c>
      <c r="AC24" s="19">
        <v>12.110451</v>
      </c>
      <c r="AD24" s="19">
        <v>12.566084</v>
      </c>
      <c r="AE24" s="19">
        <v>13.300433</v>
      </c>
      <c r="AF24" s="19">
        <v>16.653855</v>
      </c>
      <c r="AG24" s="19">
        <v>16.594807</v>
      </c>
      <c r="AH24" s="19">
        <v>15.057543</v>
      </c>
      <c r="AI24" s="19">
        <v>15.863141</v>
      </c>
      <c r="AJ24" s="19">
        <v>15.961287</v>
      </c>
      <c r="AK24" s="19">
        <v>13.799913</v>
      </c>
      <c r="AL24" s="19">
        <v>18.084156</v>
      </c>
      <c r="AM24" s="19">
        <v>19.166753</v>
      </c>
      <c r="AN24" s="19">
        <v>18.182334</v>
      </c>
      <c r="AO24" s="19">
        <v>16.362967</v>
      </c>
      <c r="AP24" s="19">
        <v>13.855543</v>
      </c>
      <c r="AQ24" s="19">
        <v>16.509303</v>
      </c>
      <c r="AR24" s="19">
        <v>19.185771</v>
      </c>
      <c r="AS24" s="19">
        <v>15.387908</v>
      </c>
      <c r="AT24" s="19">
        <v>13.676455</v>
      </c>
      <c r="AU24" s="19">
        <v>3475.7831</v>
      </c>
      <c r="AV24" s="19">
        <v>3310.9007</v>
      </c>
      <c r="AW24" s="19">
        <v>3413.8728</v>
      </c>
      <c r="AX24" s="19">
        <v>3484.1422</v>
      </c>
      <c r="AY24" s="19">
        <v>3507.1427</v>
      </c>
      <c r="AZ24" s="19">
        <v>3725.277</v>
      </c>
      <c r="BA24" s="19">
        <v>3805.9706</v>
      </c>
      <c r="BB24" s="19">
        <v>3847.119</v>
      </c>
      <c r="BC24" s="19">
        <v>3948.4307</v>
      </c>
      <c r="BD24" s="19">
        <v>3999.703</v>
      </c>
      <c r="BE24" s="19">
        <v>4181.0199</v>
      </c>
      <c r="BF24" s="19">
        <v>4288.0119</v>
      </c>
      <c r="BG24" s="19">
        <v>4477.1465</v>
      </c>
      <c r="BH24" s="19">
        <v>4672.3535</v>
      </c>
      <c r="BI24" s="19">
        <v>4823.2346</v>
      </c>
      <c r="BJ24" s="19">
        <v>4834.2079</v>
      </c>
      <c r="BK24" s="19">
        <v>4972.8134</v>
      </c>
      <c r="BL24" s="19">
        <v>5301.2001</v>
      </c>
      <c r="BM24" s="19">
        <v>5453.3267</v>
      </c>
      <c r="BN24" s="19">
        <v>5550.9179</v>
      </c>
      <c r="BO24" s="19">
        <v>5418.6535</v>
      </c>
      <c r="BP24" s="19">
        <v>5026.1212</v>
      </c>
      <c r="BQ24" s="19">
        <v>4532.2734</v>
      </c>
      <c r="BR24" s="19">
        <v>4520.9267</v>
      </c>
      <c r="BS24" s="19">
        <v>4697.5111</v>
      </c>
      <c r="BT24" s="19">
        <v>4642.9379</v>
      </c>
      <c r="BU24" s="19">
        <v>4742.9405</v>
      </c>
      <c r="BV24" s="19">
        <v>4777.8937</v>
      </c>
      <c r="BW24" s="19">
        <v>4795.8888</v>
      </c>
      <c r="BX24" s="19">
        <v>4896.8034</v>
      </c>
      <c r="BY24" s="19">
        <v>4931.3303</v>
      </c>
      <c r="BZ24" s="19">
        <v>4863.8877</v>
      </c>
      <c r="CA24" s="19">
        <v>5057.6356</v>
      </c>
      <c r="CB24" s="19">
        <v>5250.7735</v>
      </c>
      <c r="CC24" s="19">
        <v>5328.2197</v>
      </c>
      <c r="CD24" s="19">
        <v>5333.9116</v>
      </c>
      <c r="CE24" s="19">
        <v>5150.7663</v>
      </c>
      <c r="CF24" s="19">
        <v>5133.2455</v>
      </c>
      <c r="CG24" s="19">
        <v>5436.1835</v>
      </c>
      <c r="CH24" s="19">
        <v>5864.1388</v>
      </c>
      <c r="CI24" s="19">
        <v>5870.0719</v>
      </c>
      <c r="CJ24" s="2">
        <v>49.4105721605465</v>
      </c>
      <c r="CK24" s="2">
        <v>49.2884986891693</v>
      </c>
      <c r="CL24" s="2">
        <v>49.2294501054553</v>
      </c>
      <c r="CM24" s="2">
        <v>49.2018971686196</v>
      </c>
      <c r="CN24" s="2">
        <v>49.1554322605498</v>
      </c>
      <c r="CO24" s="2">
        <v>49.072923935799</v>
      </c>
      <c r="CP24" s="2">
        <v>49.2728668658076</v>
      </c>
      <c r="CQ24" s="2">
        <v>49.4465735771235</v>
      </c>
      <c r="CR24" s="2">
        <v>49.6804840905024</v>
      </c>
      <c r="CS24" s="2">
        <v>50.0908624938305</v>
      </c>
      <c r="CT24" s="2">
        <v>50.7343696027634</v>
      </c>
      <c r="CU24" s="2">
        <v>51.2689097450704</v>
      </c>
      <c r="CV24" s="2">
        <v>52.0107155991352</v>
      </c>
      <c r="CW24" s="2">
        <v>52.8670904384214</v>
      </c>
      <c r="CX24" s="2">
        <v>53.6949351328523</v>
      </c>
      <c r="CY24" s="2">
        <v>54.4069207317073</v>
      </c>
      <c r="CZ24" s="2">
        <v>55.1284313639239</v>
      </c>
      <c r="DA24" s="2">
        <v>55.752380037522</v>
      </c>
      <c r="DB24" s="2">
        <v>56.3180438616082</v>
      </c>
      <c r="DC24" s="2">
        <v>56.8911622916648</v>
      </c>
      <c r="DD24" s="2">
        <v>57.5102802101576</v>
      </c>
      <c r="DE24" s="2">
        <v>57.8196589614541</v>
      </c>
      <c r="DF24" s="2">
        <v>58.1610879128593</v>
      </c>
      <c r="DG24" s="2">
        <v>58.5198450209225</v>
      </c>
      <c r="DH24" s="2">
        <v>58.8708157756272</v>
      </c>
      <c r="DI24" s="2">
        <v>59.2032702498107</v>
      </c>
      <c r="DJ24" s="2">
        <v>59.1862811813136</v>
      </c>
      <c r="DK24" s="2">
        <v>59.1791093857094</v>
      </c>
      <c r="DL24" s="2">
        <v>59.1917797439028</v>
      </c>
      <c r="DM24" s="2">
        <v>59.236001770001</v>
      </c>
      <c r="DN24" s="2">
        <v>59.3249590029518</v>
      </c>
      <c r="DO24" s="2">
        <v>59.4620360764468</v>
      </c>
      <c r="DP24" s="2">
        <v>59.6791847081554</v>
      </c>
      <c r="DQ24" s="2">
        <v>59.9773277804327</v>
      </c>
      <c r="DR24" s="2">
        <v>60.3579520116696</v>
      </c>
      <c r="DS24" s="2">
        <v>60.8222419825073</v>
      </c>
      <c r="DT24" s="2">
        <v>61.1510562425232</v>
      </c>
      <c r="DU24" s="2">
        <v>61.4799981267754</v>
      </c>
      <c r="DV24" s="2">
        <v>61.8091018898504</v>
      </c>
      <c r="DW24" s="2">
        <v>62.138084719683</v>
      </c>
      <c r="DX24" s="2">
        <v>62.4671916010499</v>
      </c>
      <c r="DY24" s="2">
        <v>578597.8</v>
      </c>
      <c r="DZ24" s="2">
        <v>601615.415</v>
      </c>
      <c r="EA24" s="2">
        <v>625548.7766</v>
      </c>
      <c r="EB24" s="2">
        <v>650434.32</v>
      </c>
      <c r="EC24" s="2">
        <v>676309.9303</v>
      </c>
      <c r="ED24" s="2">
        <v>703215</v>
      </c>
      <c r="EE24" s="2">
        <v>735683.3206</v>
      </c>
      <c r="EF24" s="2">
        <v>769650.7517</v>
      </c>
      <c r="EG24" s="2">
        <v>805186.5098</v>
      </c>
      <c r="EH24" s="2">
        <v>842363.0073</v>
      </c>
      <c r="EI24" s="2">
        <v>881256</v>
      </c>
      <c r="EJ24" s="2">
        <v>916257.4474</v>
      </c>
      <c r="EK24" s="2">
        <v>952649.0712</v>
      </c>
      <c r="EL24" s="2">
        <v>990486.0862</v>
      </c>
      <c r="EM24" s="2">
        <v>1029825.8999</v>
      </c>
      <c r="EN24" s="2">
        <v>1070728.2</v>
      </c>
      <c r="EO24" s="2">
        <v>1115402.5261</v>
      </c>
      <c r="EP24" s="2">
        <v>1161940.9276</v>
      </c>
      <c r="EQ24" s="2">
        <v>1210421.1895</v>
      </c>
      <c r="ER24" s="2">
        <v>1260924.3428</v>
      </c>
      <c r="ES24" s="2">
        <v>1313534.8</v>
      </c>
      <c r="ET24" s="2">
        <v>1360219.041</v>
      </c>
      <c r="EU24" s="2">
        <v>1408562.6754</v>
      </c>
      <c r="EV24" s="2">
        <v>1458624.6931</v>
      </c>
      <c r="EW24" s="2">
        <v>1510466.1816</v>
      </c>
      <c r="EX24" s="2">
        <v>1564150.4</v>
      </c>
      <c r="EY24" s="2">
        <v>1610281.1521</v>
      </c>
      <c r="EZ24" s="2">
        <v>1657772.5554</v>
      </c>
      <c r="FA24" s="2">
        <v>1706664.747</v>
      </c>
      <c r="FB24" s="2">
        <v>1756999.0485</v>
      </c>
      <c r="FC24" s="2">
        <v>1808818</v>
      </c>
      <c r="FD24" s="2">
        <v>1861173.6216</v>
      </c>
      <c r="FE24" s="2">
        <v>1915045.3581</v>
      </c>
      <c r="FF24" s="2">
        <v>1970477.1337</v>
      </c>
      <c r="FG24" s="2">
        <v>2027514.145</v>
      </c>
      <c r="FH24" s="2">
        <v>2086202.9</v>
      </c>
      <c r="FI24" s="2">
        <v>2141821.86</v>
      </c>
      <c r="FJ24" s="2">
        <v>2198967.389</v>
      </c>
      <c r="FK24" s="2">
        <v>2257682.522</v>
      </c>
      <c r="FL24" s="2">
        <v>2318011.54</v>
      </c>
      <c r="FM24" s="2">
        <v>2380000</v>
      </c>
      <c r="FN24" s="20">
        <v>1171</v>
      </c>
      <c r="FO24" s="20">
        <v>1220.6</v>
      </c>
      <c r="FP24" s="20">
        <v>1270.68</v>
      </c>
      <c r="FQ24" s="20">
        <v>1321.97</v>
      </c>
      <c r="FR24" s="20">
        <v>1375.86</v>
      </c>
      <c r="FS24" s="20">
        <v>1433</v>
      </c>
      <c r="FT24" s="20">
        <v>1493.08</v>
      </c>
      <c r="FU24" s="20">
        <v>1556.53</v>
      </c>
      <c r="FV24" s="20">
        <v>1620.73</v>
      </c>
      <c r="FW24" s="20">
        <v>1681.67</v>
      </c>
      <c r="FX24" s="20">
        <v>1737</v>
      </c>
      <c r="FY24" s="20">
        <v>1787.16</v>
      </c>
      <c r="FZ24" s="20">
        <v>1831.64</v>
      </c>
      <c r="GA24" s="20">
        <v>1873.54</v>
      </c>
      <c r="GB24" s="20">
        <v>1917.92</v>
      </c>
      <c r="GC24" s="20">
        <v>1968</v>
      </c>
      <c r="GD24" s="20">
        <v>2023.2</v>
      </c>
      <c r="GE24" s="20">
        <v>2083.67</v>
      </c>
      <c r="GF24" s="20">
        <v>2148.47</v>
      </c>
      <c r="GG24" s="20">
        <v>2215.68</v>
      </c>
      <c r="GH24" s="20">
        <v>2284</v>
      </c>
      <c r="GI24" s="20">
        <v>2353.78</v>
      </c>
      <c r="GJ24" s="20">
        <v>2425.1</v>
      </c>
      <c r="GK24" s="20">
        <v>2497.38</v>
      </c>
      <c r="GL24" s="20">
        <v>2569.86</v>
      </c>
      <c r="GM24" s="20">
        <v>2642</v>
      </c>
      <c r="GN24" s="20">
        <v>2713.69</v>
      </c>
      <c r="GO24" s="20">
        <v>2784.83</v>
      </c>
      <c r="GP24" s="20">
        <v>2855.29</v>
      </c>
      <c r="GQ24" s="20">
        <v>2925.01</v>
      </c>
      <c r="GR24" s="20">
        <v>2994</v>
      </c>
      <c r="GS24" s="20">
        <v>3064</v>
      </c>
      <c r="GT24" s="20">
        <v>3132</v>
      </c>
      <c r="GU24" s="20">
        <v>3199</v>
      </c>
      <c r="GV24" s="20">
        <v>3266</v>
      </c>
      <c r="GW24" s="20">
        <v>3333</v>
      </c>
      <c r="GX24" s="20">
        <v>3398</v>
      </c>
      <c r="GY24" s="20">
        <v>3576.91</v>
      </c>
      <c r="GZ24" s="20">
        <v>3653.06</v>
      </c>
      <c r="HA24" s="20">
        <v>3731.07</v>
      </c>
      <c r="HB24" s="20">
        <v>3811</v>
      </c>
    </row>
    <row r="25" spans="1:210" ht="12.75">
      <c r="A25" s="15" t="s">
        <v>24</v>
      </c>
      <c r="B25" s="15" t="s">
        <v>117</v>
      </c>
      <c r="C25" s="15">
        <v>24</v>
      </c>
      <c r="D25" s="16"/>
      <c r="E25" s="7">
        <f t="shared" si="0"/>
        <v>0.8623089423015643</v>
      </c>
      <c r="F25" s="19">
        <v>8.0464868</v>
      </c>
      <c r="G25" s="19">
        <v>10.148787</v>
      </c>
      <c r="H25" s="19">
        <v>6.6861809</v>
      </c>
      <c r="I25" s="19">
        <v>8.7106946</v>
      </c>
      <c r="J25" s="19">
        <v>11.135266</v>
      </c>
      <c r="K25" s="19">
        <v>11.230239</v>
      </c>
      <c r="L25" s="19">
        <v>10.831654</v>
      </c>
      <c r="M25" s="19">
        <v>9.6661888</v>
      </c>
      <c r="N25" s="19">
        <v>8.8074645</v>
      </c>
      <c r="O25" s="19">
        <v>9.7170207</v>
      </c>
      <c r="P25" s="19">
        <v>10.919931</v>
      </c>
      <c r="Q25" s="19">
        <v>9.666711</v>
      </c>
      <c r="R25" s="19">
        <v>8.8564843</v>
      </c>
      <c r="S25" s="19">
        <v>10.770561</v>
      </c>
      <c r="T25" s="19">
        <v>10.140618</v>
      </c>
      <c r="U25" s="19">
        <v>9.4047753</v>
      </c>
      <c r="V25" s="19">
        <v>10.738045</v>
      </c>
      <c r="W25" s="19">
        <v>15.104479</v>
      </c>
      <c r="X25" s="19">
        <v>16.060338</v>
      </c>
      <c r="Y25" s="19">
        <v>14.301668</v>
      </c>
      <c r="Z25" s="19">
        <v>12.034294</v>
      </c>
      <c r="AA25" s="19">
        <v>10.975344</v>
      </c>
      <c r="AB25" s="19">
        <v>9.8313919</v>
      </c>
      <c r="AC25" s="19">
        <v>7.302478</v>
      </c>
      <c r="AD25" s="19">
        <v>2.8879243</v>
      </c>
      <c r="AE25" s="19">
        <v>5.1196625</v>
      </c>
      <c r="AF25" s="19">
        <v>6.1214732</v>
      </c>
      <c r="AG25" s="19">
        <v>4.764108</v>
      </c>
      <c r="AH25" s="19">
        <v>5.5738017</v>
      </c>
      <c r="AI25" s="19">
        <v>3.8443481</v>
      </c>
      <c r="AJ25" s="19">
        <v>2.8016333</v>
      </c>
      <c r="AK25" s="19">
        <v>3.1003679</v>
      </c>
      <c r="AL25" s="19">
        <v>2.8782504</v>
      </c>
      <c r="AM25" s="19">
        <v>3.8000811</v>
      </c>
      <c r="AN25" s="19">
        <v>4.8971074</v>
      </c>
      <c r="AO25" s="19">
        <v>5.5934187</v>
      </c>
      <c r="AP25" s="19">
        <v>5.5451356</v>
      </c>
      <c r="AQ25" s="19">
        <v>4.8734937</v>
      </c>
      <c r="AR25" s="19">
        <v>5.8085983</v>
      </c>
      <c r="AS25" s="19">
        <v>6.7029326</v>
      </c>
      <c r="AT25" s="19">
        <v>6.0382684</v>
      </c>
      <c r="AU25" s="19">
        <v>1627.9202</v>
      </c>
      <c r="AV25" s="19">
        <v>1623.6451</v>
      </c>
      <c r="AW25" s="19">
        <v>1673.5996</v>
      </c>
      <c r="AX25" s="19">
        <v>1826.1206</v>
      </c>
      <c r="AY25" s="19">
        <v>1988.0311</v>
      </c>
      <c r="AZ25" s="19">
        <v>1840.7203</v>
      </c>
      <c r="BA25" s="19">
        <v>2007.5944</v>
      </c>
      <c r="BB25" s="19">
        <v>2040.5574</v>
      </c>
      <c r="BC25" s="19">
        <v>2203.6611</v>
      </c>
      <c r="BD25" s="19">
        <v>2307.448</v>
      </c>
      <c r="BE25" s="19">
        <v>2390.5395</v>
      </c>
      <c r="BF25" s="19">
        <v>2574.4938</v>
      </c>
      <c r="BG25" s="19">
        <v>2585.9513</v>
      </c>
      <c r="BH25" s="19">
        <v>2569.9696</v>
      </c>
      <c r="BI25" s="19">
        <v>2565.9237</v>
      </c>
      <c r="BJ25" s="19">
        <v>2730.6361</v>
      </c>
      <c r="BK25" s="19">
        <v>2912.1061</v>
      </c>
      <c r="BL25" s="19">
        <v>2873.0846</v>
      </c>
      <c r="BM25" s="19">
        <v>3032.4964</v>
      </c>
      <c r="BN25" s="19">
        <v>3048.1306</v>
      </c>
      <c r="BO25" s="19">
        <v>2527.2413</v>
      </c>
      <c r="BP25" s="19">
        <v>2553.2836</v>
      </c>
      <c r="BQ25" s="19">
        <v>2501.5591</v>
      </c>
      <c r="BR25" s="19">
        <v>2398.2358</v>
      </c>
      <c r="BS25" s="19">
        <v>2350.2566</v>
      </c>
      <c r="BT25" s="19">
        <v>2323.1455</v>
      </c>
      <c r="BU25" s="19">
        <v>2289.6065</v>
      </c>
      <c r="BV25" s="19">
        <v>2257.642</v>
      </c>
      <c r="BW25" s="19">
        <v>2193.1888</v>
      </c>
      <c r="BX25" s="19">
        <v>2204.6004</v>
      </c>
      <c r="BY25" s="19">
        <v>2123.439</v>
      </c>
      <c r="BZ25" s="19">
        <v>2090.3109</v>
      </c>
      <c r="CA25" s="19">
        <v>2016.6363</v>
      </c>
      <c r="CB25" s="19">
        <v>1969.3398</v>
      </c>
      <c r="CC25" s="19">
        <v>1866.4888</v>
      </c>
      <c r="CD25" s="19">
        <v>1928.1049</v>
      </c>
      <c r="CE25" s="19">
        <v>1958.7495</v>
      </c>
      <c r="CF25" s="19">
        <v>1939.9249</v>
      </c>
      <c r="CG25" s="19">
        <v>1993.0349</v>
      </c>
      <c r="CH25" s="19">
        <v>1943.5038</v>
      </c>
      <c r="CI25" s="19">
        <v>1869.1722</v>
      </c>
      <c r="CJ25" s="2">
        <v>53.6105107171209</v>
      </c>
      <c r="CK25" s="2">
        <v>53.3867893511002</v>
      </c>
      <c r="CL25" s="2">
        <v>53.1183615381388</v>
      </c>
      <c r="CM25" s="2">
        <v>52.8066514244092</v>
      </c>
      <c r="CN25" s="2">
        <v>52.4534561979414</v>
      </c>
      <c r="CO25" s="2">
        <v>52.0620499226861</v>
      </c>
      <c r="CP25" s="2">
        <v>52.0876200932305</v>
      </c>
      <c r="CQ25" s="2">
        <v>52.0817776396805</v>
      </c>
      <c r="CR25" s="2">
        <v>52.0494335262841</v>
      </c>
      <c r="CS25" s="2">
        <v>51.9955961586383</v>
      </c>
      <c r="CT25" s="2">
        <v>51.9257407071623</v>
      </c>
      <c r="CU25" s="2">
        <v>51.887938442093</v>
      </c>
      <c r="CV25" s="2">
        <v>51.8385290077178</v>
      </c>
      <c r="CW25" s="2">
        <v>51.791374493427</v>
      </c>
      <c r="CX25" s="2">
        <v>51.7635057429648</v>
      </c>
      <c r="CY25" s="2">
        <v>51.7639881569208</v>
      </c>
      <c r="CZ25" s="2">
        <v>51.7405165816327</v>
      </c>
      <c r="DA25" s="2">
        <v>51.7320982450951</v>
      </c>
      <c r="DB25" s="2">
        <v>51.7370354092477</v>
      </c>
      <c r="DC25" s="2">
        <v>51.7542198163886</v>
      </c>
      <c r="DD25" s="2">
        <v>51.7833561142299</v>
      </c>
      <c r="DE25" s="2">
        <v>51.6469074204847</v>
      </c>
      <c r="DF25" s="2">
        <v>51.5240132213225</v>
      </c>
      <c r="DG25" s="2">
        <v>51.4149883747167</v>
      </c>
      <c r="DH25" s="2">
        <v>51.32031222823</v>
      </c>
      <c r="DI25" s="2">
        <v>51.2413727475198</v>
      </c>
      <c r="DJ25" s="2">
        <v>51.1420627146953</v>
      </c>
      <c r="DK25" s="2">
        <v>51.0644612950765</v>
      </c>
      <c r="DL25" s="2">
        <v>51.00848226757</v>
      </c>
      <c r="DM25" s="2">
        <v>50.9740595769024</v>
      </c>
      <c r="DN25" s="2">
        <v>50.9611466101695</v>
      </c>
      <c r="DO25" s="2">
        <v>51.1987549261901</v>
      </c>
      <c r="DP25" s="2">
        <v>51.4761104749981</v>
      </c>
      <c r="DQ25" s="2">
        <v>51.7938799098534</v>
      </c>
      <c r="DR25" s="2">
        <v>52.1527237287002</v>
      </c>
      <c r="DS25" s="2">
        <v>52.5535028818444</v>
      </c>
      <c r="DT25" s="2">
        <v>52.953382086996</v>
      </c>
      <c r="DU25" s="2">
        <v>53.4016010423681</v>
      </c>
      <c r="DV25" s="2">
        <v>53.8993828067743</v>
      </c>
      <c r="DW25" s="2">
        <v>54.4480465778156</v>
      </c>
      <c r="DX25" s="2">
        <v>55.0490226690814</v>
      </c>
      <c r="DY25" s="2">
        <v>2025941.2</v>
      </c>
      <c r="DZ25" s="2">
        <v>2088165.54</v>
      </c>
      <c r="EA25" s="2">
        <v>2152308.203</v>
      </c>
      <c r="EB25" s="2">
        <v>2218428.549</v>
      </c>
      <c r="EC25" s="2">
        <v>2286587.78</v>
      </c>
      <c r="ED25" s="2">
        <v>2356849</v>
      </c>
      <c r="EE25" s="2">
        <v>2450446.461</v>
      </c>
      <c r="EF25" s="2">
        <v>2547778.064</v>
      </c>
      <c r="EG25" s="2">
        <v>2648993.46</v>
      </c>
      <c r="EH25" s="2">
        <v>2754248.325</v>
      </c>
      <c r="EI25" s="2">
        <v>2863704.6</v>
      </c>
      <c r="EJ25" s="2">
        <v>2980370.541</v>
      </c>
      <c r="EK25" s="2">
        <v>3101799.854</v>
      </c>
      <c r="EL25" s="2">
        <v>3228187.447</v>
      </c>
      <c r="EM25" s="2">
        <v>3359736.222</v>
      </c>
      <c r="EN25" s="2">
        <v>3496657.4</v>
      </c>
      <c r="EO25" s="2">
        <v>3634585.024</v>
      </c>
      <c r="EP25" s="2">
        <v>3777974.442</v>
      </c>
      <c r="EQ25" s="2">
        <v>3927042.762</v>
      </c>
      <c r="ER25" s="2">
        <v>4082015.755</v>
      </c>
      <c r="ES25" s="2">
        <v>4243128.2</v>
      </c>
      <c r="ET25" s="2">
        <v>4395477.197</v>
      </c>
      <c r="EU25" s="2">
        <v>4553300.706</v>
      </c>
      <c r="EV25" s="2">
        <v>4716795.609</v>
      </c>
      <c r="EW25" s="2">
        <v>4886165.871</v>
      </c>
      <c r="EX25" s="2">
        <v>5061622.8</v>
      </c>
      <c r="EY25" s="2">
        <v>5239079.846</v>
      </c>
      <c r="EZ25" s="2">
        <v>5422764.935</v>
      </c>
      <c r="FA25" s="2">
        <v>5612896.876</v>
      </c>
      <c r="FB25" s="2">
        <v>5809702.174</v>
      </c>
      <c r="FC25" s="2">
        <v>6013415.3</v>
      </c>
      <c r="FD25" s="2">
        <v>6250195.525</v>
      </c>
      <c r="FE25" s="2">
        <v>6496310.88</v>
      </c>
      <c r="FF25" s="2">
        <v>6752129.872</v>
      </c>
      <c r="FG25" s="2">
        <v>7018035.574</v>
      </c>
      <c r="FH25" s="2">
        <v>7294426.2</v>
      </c>
      <c r="FI25" s="2">
        <v>7575113.691</v>
      </c>
      <c r="FJ25" s="2">
        <v>7867038.423</v>
      </c>
      <c r="FK25" s="2">
        <v>8170666.729</v>
      </c>
      <c r="FL25" s="2">
        <v>8486484.887</v>
      </c>
      <c r="FM25" s="2">
        <v>8815000</v>
      </c>
      <c r="FN25" s="20">
        <v>3779</v>
      </c>
      <c r="FO25" s="20">
        <v>3911.39</v>
      </c>
      <c r="FP25" s="20">
        <v>4051.91</v>
      </c>
      <c r="FQ25" s="20">
        <v>4201.04</v>
      </c>
      <c r="FR25" s="20">
        <v>4359.27</v>
      </c>
      <c r="FS25" s="20">
        <v>4527</v>
      </c>
      <c r="FT25" s="20">
        <v>4704.47</v>
      </c>
      <c r="FU25" s="20">
        <v>4891.88</v>
      </c>
      <c r="FV25" s="20">
        <v>5089.38</v>
      </c>
      <c r="FW25" s="20">
        <v>5297.08</v>
      </c>
      <c r="FX25" s="20">
        <v>5515</v>
      </c>
      <c r="FY25" s="20">
        <v>5743.86</v>
      </c>
      <c r="FZ25" s="20">
        <v>5983.58</v>
      </c>
      <c r="GA25" s="20">
        <v>6233.06</v>
      </c>
      <c r="GB25" s="20">
        <v>6490.55</v>
      </c>
      <c r="GC25" s="20">
        <v>6755</v>
      </c>
      <c r="GD25" s="20">
        <v>7022.27</v>
      </c>
      <c r="GE25" s="20">
        <v>7299.26</v>
      </c>
      <c r="GF25" s="20">
        <v>7586.69</v>
      </c>
      <c r="GG25" s="20">
        <v>7884.93</v>
      </c>
      <c r="GH25" s="20">
        <v>8194</v>
      </c>
      <c r="GI25" s="20">
        <v>8514.29</v>
      </c>
      <c r="GJ25" s="20">
        <v>8846.57</v>
      </c>
      <c r="GK25" s="20">
        <v>9187.65</v>
      </c>
      <c r="GL25" s="20">
        <v>9532.52</v>
      </c>
      <c r="GM25" s="20">
        <v>9878</v>
      </c>
      <c r="GN25" s="20">
        <v>10226.25</v>
      </c>
      <c r="GO25" s="20">
        <v>10576.7</v>
      </c>
      <c r="GP25" s="20">
        <v>10928.72</v>
      </c>
      <c r="GQ25" s="20">
        <v>11281.71</v>
      </c>
      <c r="GR25" s="20">
        <v>11635</v>
      </c>
      <c r="GS25" s="20">
        <v>11996.61</v>
      </c>
      <c r="GT25" s="20">
        <v>12366.63</v>
      </c>
      <c r="GU25" s="20">
        <v>12745.14</v>
      </c>
      <c r="GV25" s="20">
        <v>13132.24</v>
      </c>
      <c r="GW25" s="20">
        <v>13528</v>
      </c>
      <c r="GX25" s="20">
        <v>13888.77</v>
      </c>
      <c r="GY25" s="20">
        <v>14731.84</v>
      </c>
      <c r="GZ25" s="20">
        <v>15159.11</v>
      </c>
      <c r="HA25" s="20">
        <v>15586.39</v>
      </c>
      <c r="HB25" s="20">
        <v>16013</v>
      </c>
    </row>
    <row r="26" spans="1:210" ht="12.75">
      <c r="A26" s="15" t="s">
        <v>25</v>
      </c>
      <c r="B26" s="15" t="s">
        <v>123</v>
      </c>
      <c r="C26" s="15">
        <v>25</v>
      </c>
      <c r="D26" s="16"/>
      <c r="E26" s="7">
        <f t="shared" si="0"/>
        <v>1.0092244041413303</v>
      </c>
      <c r="F26" s="19">
        <v>24.312992</v>
      </c>
      <c r="G26" s="19">
        <v>23.882947</v>
      </c>
      <c r="H26" s="19">
        <v>24.977842</v>
      </c>
      <c r="I26" s="19">
        <v>22.389475</v>
      </c>
      <c r="J26" s="19">
        <v>26.234797</v>
      </c>
      <c r="K26" s="19">
        <v>27.111737</v>
      </c>
      <c r="L26" s="19">
        <v>26.145281</v>
      </c>
      <c r="M26" s="19">
        <v>25.809635</v>
      </c>
      <c r="N26" s="19">
        <v>25.988066</v>
      </c>
      <c r="O26" s="19">
        <v>27.957228</v>
      </c>
      <c r="P26" s="19">
        <v>27.450217</v>
      </c>
      <c r="Q26" s="19">
        <v>26.904316</v>
      </c>
      <c r="R26" s="19">
        <v>28.410601</v>
      </c>
      <c r="S26" s="19">
        <v>29.368936</v>
      </c>
      <c r="T26" s="19">
        <v>26.669804</v>
      </c>
      <c r="U26" s="19">
        <v>23.332111</v>
      </c>
      <c r="V26" s="19">
        <v>26.613508</v>
      </c>
      <c r="W26" s="19">
        <v>25.143659</v>
      </c>
      <c r="X26" s="19">
        <v>24.213896</v>
      </c>
      <c r="Y26" s="19">
        <v>23.994291</v>
      </c>
      <c r="Z26" s="19">
        <v>20.705288</v>
      </c>
      <c r="AA26" s="19">
        <v>16.971002</v>
      </c>
      <c r="AB26" s="19">
        <v>18.07636</v>
      </c>
      <c r="AC26" s="19">
        <v>18.065322</v>
      </c>
      <c r="AD26" s="19">
        <v>20.455412</v>
      </c>
      <c r="AE26" s="19">
        <v>22.0588</v>
      </c>
      <c r="AF26" s="19">
        <v>24.49151</v>
      </c>
      <c r="AG26" s="19">
        <v>22.662415</v>
      </c>
      <c r="AH26" s="19">
        <v>22.224449</v>
      </c>
      <c r="AI26" s="19">
        <v>22.420926</v>
      </c>
      <c r="AJ26" s="19">
        <v>21.483902</v>
      </c>
      <c r="AK26" s="19">
        <v>20.093155</v>
      </c>
      <c r="AL26" s="19">
        <v>19.60742</v>
      </c>
      <c r="AM26" s="19">
        <v>17.911871</v>
      </c>
      <c r="AN26" s="19">
        <v>19.524056</v>
      </c>
      <c r="AO26" s="19">
        <v>21.915291</v>
      </c>
      <c r="AP26" s="19">
        <v>21.367834</v>
      </c>
      <c r="AQ26" s="19">
        <v>23.886837</v>
      </c>
      <c r="AR26" s="19">
        <v>25.177983</v>
      </c>
      <c r="AS26" s="19">
        <v>23.345366</v>
      </c>
      <c r="AT26" s="19">
        <v>25.039286</v>
      </c>
      <c r="AU26" s="19">
        <v>10988.075</v>
      </c>
      <c r="AV26" s="19">
        <v>11618.597</v>
      </c>
      <c r="AW26" s="19">
        <v>12222.545</v>
      </c>
      <c r="AX26" s="19">
        <v>12115.31</v>
      </c>
      <c r="AY26" s="19">
        <v>13286.15</v>
      </c>
      <c r="AZ26" s="19">
        <v>13797.982</v>
      </c>
      <c r="BA26" s="19">
        <v>14050.873</v>
      </c>
      <c r="BB26" s="19">
        <v>14409.091</v>
      </c>
      <c r="BC26" s="19">
        <v>14851.62</v>
      </c>
      <c r="BD26" s="19">
        <v>15796.986</v>
      </c>
      <c r="BE26" s="19">
        <v>16037.631</v>
      </c>
      <c r="BF26" s="19">
        <v>16302.918</v>
      </c>
      <c r="BG26" s="19">
        <v>17017.634</v>
      </c>
      <c r="BH26" s="19">
        <v>17553.947</v>
      </c>
      <c r="BI26" s="19">
        <v>17106.994</v>
      </c>
      <c r="BJ26" s="19">
        <v>16606.297</v>
      </c>
      <c r="BK26" s="19">
        <v>17785.851</v>
      </c>
      <c r="BL26" s="19">
        <v>17859.876</v>
      </c>
      <c r="BM26" s="19">
        <v>18074.4</v>
      </c>
      <c r="BN26" s="19">
        <v>18582.96</v>
      </c>
      <c r="BO26" s="19">
        <v>18297.34</v>
      </c>
      <c r="BP26" s="19">
        <v>17762.593</v>
      </c>
      <c r="BQ26" s="19">
        <v>18311.183</v>
      </c>
      <c r="BR26" s="19">
        <v>18659.759</v>
      </c>
      <c r="BS26" s="19">
        <v>19448.962</v>
      </c>
      <c r="BT26" s="19">
        <v>20204.184</v>
      </c>
      <c r="BU26" s="19">
        <v>21093.37</v>
      </c>
      <c r="BV26" s="19">
        <v>20999.568</v>
      </c>
      <c r="BW26" s="19">
        <v>21607.783</v>
      </c>
      <c r="BX26" s="19">
        <v>21652.326</v>
      </c>
      <c r="BY26" s="19">
        <v>21805.219</v>
      </c>
      <c r="BZ26" s="19">
        <v>21954.509</v>
      </c>
      <c r="CA26" s="19">
        <v>22003.714</v>
      </c>
      <c r="CB26" s="19">
        <v>21862.012</v>
      </c>
      <c r="CC26" s="19">
        <v>23039.448</v>
      </c>
      <c r="CD26" s="19">
        <v>23662.308</v>
      </c>
      <c r="CE26" s="19">
        <v>24086.618</v>
      </c>
      <c r="CF26" s="19">
        <v>24776.336</v>
      </c>
      <c r="CG26" s="19">
        <v>25394.449</v>
      </c>
      <c r="CH26" s="19">
        <v>25811.229</v>
      </c>
      <c r="CI26" s="19">
        <v>26608.281</v>
      </c>
      <c r="CJ26" s="2">
        <v>64.1781401440733</v>
      </c>
      <c r="CK26" s="2">
        <v>64.399624967462</v>
      </c>
      <c r="CL26" s="2">
        <v>64.5132507424145</v>
      </c>
      <c r="CM26" s="2">
        <v>64.6312472886422</v>
      </c>
      <c r="CN26" s="2">
        <v>64.7672922457627</v>
      </c>
      <c r="CO26" s="2">
        <v>64.8801891551072</v>
      </c>
      <c r="CP26" s="2">
        <v>64.7055425177157</v>
      </c>
      <c r="CQ26" s="2">
        <v>64.5226418474891</v>
      </c>
      <c r="CR26" s="2">
        <v>64.5168727963838</v>
      </c>
      <c r="CS26" s="2">
        <v>64.566127417706</v>
      </c>
      <c r="CT26" s="2">
        <v>64.4335686751877</v>
      </c>
      <c r="CU26" s="2">
        <v>64.2441094297804</v>
      </c>
      <c r="CV26" s="2">
        <v>64.1223989983974</v>
      </c>
      <c r="CW26" s="2">
        <v>63.9903590003982</v>
      </c>
      <c r="CX26" s="2">
        <v>63.9495019425173</v>
      </c>
      <c r="CY26" s="2">
        <v>64.0110671936759</v>
      </c>
      <c r="CZ26" s="2">
        <v>64.1508600236546</v>
      </c>
      <c r="DA26" s="2">
        <v>64.2661130306604</v>
      </c>
      <c r="DB26" s="2">
        <v>64.3695230603448</v>
      </c>
      <c r="DC26" s="2">
        <v>64.5115372483877</v>
      </c>
      <c r="DD26" s="2">
        <v>64.7426293187585</v>
      </c>
      <c r="DE26" s="2">
        <v>65.0750347325264</v>
      </c>
      <c r="DF26" s="2">
        <v>65.4475080695584</v>
      </c>
      <c r="DG26" s="2">
        <v>65.8221718615565</v>
      </c>
      <c r="DH26" s="2">
        <v>66.173139827856</v>
      </c>
      <c r="DI26" s="2">
        <v>66.4739734063355</v>
      </c>
      <c r="DJ26" s="2">
        <v>66.6286481937122</v>
      </c>
      <c r="DK26" s="2">
        <v>66.796859625512</v>
      </c>
      <c r="DL26" s="2">
        <v>67.0047747758285</v>
      </c>
      <c r="DM26" s="2">
        <v>67.2133863043055</v>
      </c>
      <c r="DN26" s="2">
        <v>67.3702276264591</v>
      </c>
      <c r="DO26" s="2">
        <v>67.417839483896</v>
      </c>
      <c r="DP26" s="2">
        <v>67.4398854932302</v>
      </c>
      <c r="DQ26" s="2">
        <v>67.4235833108499</v>
      </c>
      <c r="DR26" s="2">
        <v>67.4470425360231</v>
      </c>
      <c r="DS26" s="2">
        <v>67.3808091048202</v>
      </c>
      <c r="DT26" s="2">
        <v>67.1055322690992</v>
      </c>
      <c r="DU26" s="2">
        <v>66.98317613574</v>
      </c>
      <c r="DV26" s="2">
        <v>66.9308544802867</v>
      </c>
      <c r="DW26" s="2">
        <v>66.8639176724948</v>
      </c>
      <c r="DX26" s="2">
        <v>66.7602996254682</v>
      </c>
      <c r="DY26" s="2">
        <v>2940000.6</v>
      </c>
      <c r="DZ26" s="2">
        <v>2968822.711</v>
      </c>
      <c r="EA26" s="2">
        <v>2997930.762</v>
      </c>
      <c r="EB26" s="2">
        <v>3027327.623</v>
      </c>
      <c r="EC26" s="2">
        <v>3057016.194</v>
      </c>
      <c r="ED26" s="2">
        <v>3086999.4</v>
      </c>
      <c r="EE26" s="2">
        <v>3104571.93</v>
      </c>
      <c r="EF26" s="2">
        <v>3122250.639</v>
      </c>
      <c r="EG26" s="2">
        <v>3140036.199</v>
      </c>
      <c r="EH26" s="2">
        <v>3157929.292</v>
      </c>
      <c r="EI26" s="2">
        <v>3175930.6</v>
      </c>
      <c r="EJ26" s="2">
        <v>3188435.151</v>
      </c>
      <c r="EK26" s="2">
        <v>3200990.158</v>
      </c>
      <c r="EL26" s="2">
        <v>3213595.829</v>
      </c>
      <c r="EM26" s="2">
        <v>3226252.373</v>
      </c>
      <c r="EN26" s="2">
        <v>3238960</v>
      </c>
      <c r="EO26" s="2">
        <v>3254373.129</v>
      </c>
      <c r="EP26" s="2">
        <v>3269859.831</v>
      </c>
      <c r="EQ26" s="2">
        <v>3285420.457</v>
      </c>
      <c r="ER26" s="2">
        <v>3301055.361</v>
      </c>
      <c r="ES26" s="2">
        <v>3316764.9</v>
      </c>
      <c r="ET26" s="2">
        <v>3333143.279</v>
      </c>
      <c r="EU26" s="2">
        <v>3349603.463</v>
      </c>
      <c r="EV26" s="2">
        <v>3366145.869</v>
      </c>
      <c r="EW26" s="2">
        <v>3382770.908</v>
      </c>
      <c r="EX26" s="2">
        <v>3399479</v>
      </c>
      <c r="EY26" s="2">
        <v>3412053.074</v>
      </c>
      <c r="EZ26" s="2">
        <v>3424674.993</v>
      </c>
      <c r="FA26" s="2">
        <v>3437344.946</v>
      </c>
      <c r="FB26" s="2">
        <v>3450063.119</v>
      </c>
      <c r="FC26" s="2">
        <v>3462829.7</v>
      </c>
      <c r="FD26" s="2">
        <v>3474715.447</v>
      </c>
      <c r="FE26" s="2">
        <v>3486642.08</v>
      </c>
      <c r="FF26" s="2">
        <v>3498609.738</v>
      </c>
      <c r="FG26" s="2">
        <v>3510618.564</v>
      </c>
      <c r="FH26" s="2">
        <v>3522668.7</v>
      </c>
      <c r="FI26" s="2">
        <v>3531093.108</v>
      </c>
      <c r="FJ26" s="2">
        <v>3539538.39</v>
      </c>
      <c r="FK26" s="2">
        <v>3548004.596</v>
      </c>
      <c r="FL26" s="2">
        <v>3556491.781</v>
      </c>
      <c r="FM26" s="2">
        <v>3565000</v>
      </c>
      <c r="FN26" s="20">
        <v>4581</v>
      </c>
      <c r="FO26" s="20">
        <v>4610</v>
      </c>
      <c r="FP26" s="20">
        <v>4647</v>
      </c>
      <c r="FQ26" s="20">
        <v>4684</v>
      </c>
      <c r="FR26" s="20">
        <v>4720</v>
      </c>
      <c r="FS26" s="20">
        <v>4758</v>
      </c>
      <c r="FT26" s="20">
        <v>4798</v>
      </c>
      <c r="FU26" s="20">
        <v>4839</v>
      </c>
      <c r="FV26" s="20">
        <v>4867</v>
      </c>
      <c r="FW26" s="20">
        <v>4891</v>
      </c>
      <c r="FX26" s="20">
        <v>4929</v>
      </c>
      <c r="FY26" s="20">
        <v>4963</v>
      </c>
      <c r="FZ26" s="20">
        <v>4992</v>
      </c>
      <c r="GA26" s="20">
        <v>5022</v>
      </c>
      <c r="GB26" s="20">
        <v>5045</v>
      </c>
      <c r="GC26" s="20">
        <v>5060</v>
      </c>
      <c r="GD26" s="20">
        <v>5073</v>
      </c>
      <c r="GE26" s="20">
        <v>5088</v>
      </c>
      <c r="GF26" s="20">
        <v>5104</v>
      </c>
      <c r="GG26" s="20">
        <v>5117</v>
      </c>
      <c r="GH26" s="20">
        <v>5123</v>
      </c>
      <c r="GI26" s="20">
        <v>5122</v>
      </c>
      <c r="GJ26" s="20">
        <v>5118</v>
      </c>
      <c r="GK26" s="20">
        <v>5114</v>
      </c>
      <c r="GL26" s="20">
        <v>5112</v>
      </c>
      <c r="GM26" s="20">
        <v>5114</v>
      </c>
      <c r="GN26" s="20">
        <v>5121</v>
      </c>
      <c r="GO26" s="20">
        <v>5127</v>
      </c>
      <c r="GP26" s="20">
        <v>5130</v>
      </c>
      <c r="GQ26" s="20">
        <v>5131</v>
      </c>
      <c r="GR26" s="20">
        <v>5138</v>
      </c>
      <c r="GS26" s="20">
        <v>5150</v>
      </c>
      <c r="GT26" s="20">
        <v>5166</v>
      </c>
      <c r="GU26" s="20">
        <v>5185</v>
      </c>
      <c r="GV26" s="20">
        <v>5201</v>
      </c>
      <c r="GW26" s="20">
        <v>5222</v>
      </c>
      <c r="GX26" s="20">
        <v>5256</v>
      </c>
      <c r="GY26" s="20">
        <v>5280</v>
      </c>
      <c r="GZ26" s="20">
        <v>5303</v>
      </c>
      <c r="HA26" s="20">
        <v>5321</v>
      </c>
      <c r="HB26" s="20">
        <v>5338</v>
      </c>
    </row>
    <row r="27" spans="1:210" ht="12.75">
      <c r="A27" s="15" t="s">
        <v>26</v>
      </c>
      <c r="B27" s="15" t="s">
        <v>124</v>
      </c>
      <c r="C27" s="15">
        <v>26</v>
      </c>
      <c r="D27" s="16"/>
      <c r="E27" s="7">
        <f t="shared" si="0"/>
        <v>1.4802734530916843</v>
      </c>
      <c r="F27" s="19">
        <v>6.0339232</v>
      </c>
      <c r="G27" s="19">
        <v>4.5130712</v>
      </c>
      <c r="H27" s="19">
        <v>6.6501236</v>
      </c>
      <c r="I27" s="19">
        <v>8.9728705</v>
      </c>
      <c r="J27" s="19">
        <v>10.562678</v>
      </c>
      <c r="K27" s="19">
        <v>5.2817925</v>
      </c>
      <c r="L27" s="19">
        <v>8.6661101</v>
      </c>
      <c r="M27" s="19">
        <v>9.0395076</v>
      </c>
      <c r="N27" s="19">
        <v>9.1250178</v>
      </c>
      <c r="O27" s="19">
        <v>11.227491</v>
      </c>
      <c r="P27" s="19">
        <v>11.659027</v>
      </c>
      <c r="Q27" s="19">
        <v>12.597942</v>
      </c>
      <c r="R27" s="19">
        <v>12.990266</v>
      </c>
      <c r="S27" s="19">
        <v>14.830987</v>
      </c>
      <c r="T27" s="19">
        <v>16.568401</v>
      </c>
      <c r="U27" s="19">
        <v>17.378087</v>
      </c>
      <c r="V27" s="19">
        <v>15.358806</v>
      </c>
      <c r="W27" s="19">
        <v>15.786351</v>
      </c>
      <c r="X27" s="19">
        <v>15.747317</v>
      </c>
      <c r="Y27" s="19">
        <v>16.157627</v>
      </c>
      <c r="Z27" s="19">
        <v>16.584791</v>
      </c>
      <c r="AA27" s="19">
        <v>13.722802</v>
      </c>
      <c r="AB27" s="19">
        <v>10.82188</v>
      </c>
      <c r="AC27" s="19">
        <v>11.306686</v>
      </c>
      <c r="AD27" s="19">
        <v>11.824133</v>
      </c>
      <c r="AE27" s="19">
        <v>11.071191</v>
      </c>
      <c r="AF27" s="19">
        <v>11.097143</v>
      </c>
      <c r="AG27" s="19">
        <v>16.312209</v>
      </c>
      <c r="AH27" s="19">
        <v>13.212783</v>
      </c>
      <c r="AI27" s="19">
        <v>15.103563</v>
      </c>
      <c r="AJ27" s="19">
        <v>13.063969</v>
      </c>
      <c r="AK27" s="19">
        <v>11.755726</v>
      </c>
      <c r="AL27" s="19">
        <v>13.715026</v>
      </c>
      <c r="AM27" s="19">
        <v>15.690891</v>
      </c>
      <c r="AN27" s="19">
        <v>13.76505</v>
      </c>
      <c r="AO27" s="19">
        <v>12.30932</v>
      </c>
      <c r="AP27" s="19">
        <v>11.969498</v>
      </c>
      <c r="AQ27" s="19">
        <v>11.946072</v>
      </c>
      <c r="AR27" s="19">
        <v>14.186821</v>
      </c>
      <c r="AS27" s="19">
        <v>14.671196</v>
      </c>
      <c r="AT27" s="19">
        <v>14.305437</v>
      </c>
      <c r="AU27" s="19">
        <v>1694.6316</v>
      </c>
      <c r="AV27" s="19">
        <v>1618.4967</v>
      </c>
      <c r="AW27" s="19">
        <v>1832.8603</v>
      </c>
      <c r="AX27" s="19">
        <v>1870.4001</v>
      </c>
      <c r="AY27" s="19">
        <v>1909.202</v>
      </c>
      <c r="AZ27" s="19">
        <v>1714.9508</v>
      </c>
      <c r="BA27" s="19">
        <v>1784.8499</v>
      </c>
      <c r="BB27" s="19">
        <v>1760.6901</v>
      </c>
      <c r="BC27" s="19">
        <v>1690.1875</v>
      </c>
      <c r="BD27" s="19">
        <v>1781.6186</v>
      </c>
      <c r="BE27" s="19">
        <v>2017.7964</v>
      </c>
      <c r="BF27" s="19">
        <v>2134.0604</v>
      </c>
      <c r="BG27" s="19">
        <v>2266.6616</v>
      </c>
      <c r="BH27" s="19">
        <v>2460.6847</v>
      </c>
      <c r="BI27" s="19">
        <v>2559.0579</v>
      </c>
      <c r="BJ27" s="19">
        <v>2578.3004</v>
      </c>
      <c r="BK27" s="19">
        <v>2652.7157</v>
      </c>
      <c r="BL27" s="19">
        <v>2723.9402</v>
      </c>
      <c r="BM27" s="19">
        <v>2738.8932</v>
      </c>
      <c r="BN27" s="19">
        <v>2823.8936</v>
      </c>
      <c r="BO27" s="19">
        <v>2916.8963</v>
      </c>
      <c r="BP27" s="19">
        <v>3073.7888</v>
      </c>
      <c r="BQ27" s="19">
        <v>3117.433</v>
      </c>
      <c r="BR27" s="19">
        <v>3170.4137</v>
      </c>
      <c r="BS27" s="19">
        <v>3108.8772</v>
      </c>
      <c r="BT27" s="19">
        <v>3090.4351</v>
      </c>
      <c r="BU27" s="19">
        <v>3135.8432</v>
      </c>
      <c r="BV27" s="19">
        <v>3205.546</v>
      </c>
      <c r="BW27" s="19">
        <v>3285.7234</v>
      </c>
      <c r="BX27" s="19">
        <v>3318.8693</v>
      </c>
      <c r="BY27" s="19">
        <v>3159.7532</v>
      </c>
      <c r="BZ27" s="19">
        <v>3134.9672</v>
      </c>
      <c r="CA27" s="19">
        <v>3265.8928</v>
      </c>
      <c r="CB27" s="19">
        <v>3390.9216</v>
      </c>
      <c r="CC27" s="19">
        <v>3544.784</v>
      </c>
      <c r="CD27" s="19">
        <v>3719.8604</v>
      </c>
      <c r="CE27" s="19">
        <v>3927.5062</v>
      </c>
      <c r="CF27" s="19">
        <v>4447.7129</v>
      </c>
      <c r="CG27" s="19">
        <v>4676.7648</v>
      </c>
      <c r="CH27" s="19">
        <v>4954.5255</v>
      </c>
      <c r="CI27" s="19">
        <v>5270.157</v>
      </c>
      <c r="CJ27" s="2">
        <v>50.320411637264</v>
      </c>
      <c r="CK27" s="2">
        <v>50.1252426922904</v>
      </c>
      <c r="CL27" s="2">
        <v>49.940390431348</v>
      </c>
      <c r="CM27" s="2">
        <v>49.7715940758301</v>
      </c>
      <c r="CN27" s="2">
        <v>49.624856341077</v>
      </c>
      <c r="CO27" s="2">
        <v>49.5044193378875</v>
      </c>
      <c r="CP27" s="2">
        <v>49.4783447662116</v>
      </c>
      <c r="CQ27" s="2">
        <v>49.4801750911084</v>
      </c>
      <c r="CR27" s="2">
        <v>49.5145248402638</v>
      </c>
      <c r="CS27" s="2">
        <v>49.5872103459587</v>
      </c>
      <c r="CT27" s="2">
        <v>49.7006353153968</v>
      </c>
      <c r="CU27" s="2">
        <v>50.0181281018904</v>
      </c>
      <c r="CV27" s="2">
        <v>50.3734356279896</v>
      </c>
      <c r="CW27" s="2">
        <v>50.7656978513541</v>
      </c>
      <c r="CX27" s="2">
        <v>51.1943094765539</v>
      </c>
      <c r="CY27" s="2">
        <v>51.6568502377179</v>
      </c>
      <c r="CZ27" s="2">
        <v>52.2151571276699</v>
      </c>
      <c r="DA27" s="2">
        <v>52.817155297697</v>
      </c>
      <c r="DB27" s="2">
        <v>53.439907922703</v>
      </c>
      <c r="DC27" s="2">
        <v>54.0493539138792</v>
      </c>
      <c r="DD27" s="2">
        <v>54.6289113257243</v>
      </c>
      <c r="DE27" s="2">
        <v>55.0828457587069</v>
      </c>
      <c r="DF27" s="2">
        <v>55.507125123692</v>
      </c>
      <c r="DG27" s="2">
        <v>55.9457169091036</v>
      </c>
      <c r="DH27" s="2">
        <v>56.4630148010205</v>
      </c>
      <c r="DI27" s="2">
        <v>57.0956435336128</v>
      </c>
      <c r="DJ27" s="2">
        <v>57.1971649923508</v>
      </c>
      <c r="DK27" s="2">
        <v>57.3764477454325</v>
      </c>
      <c r="DL27" s="2">
        <v>57.6256695741331</v>
      </c>
      <c r="DM27" s="2">
        <v>57.9327801829949</v>
      </c>
      <c r="DN27" s="2">
        <v>58.281991219374</v>
      </c>
      <c r="DO27" s="2">
        <v>58.5958343917997</v>
      </c>
      <c r="DP27" s="2">
        <v>58.8964836525059</v>
      </c>
      <c r="DQ27" s="2">
        <v>59.1835515246295</v>
      </c>
      <c r="DR27" s="2">
        <v>59.4569456181487</v>
      </c>
      <c r="DS27" s="2">
        <v>59.7164648564376</v>
      </c>
      <c r="DT27" s="2">
        <v>60.1681699561697</v>
      </c>
      <c r="DU27" s="2">
        <v>60.6418188538303</v>
      </c>
      <c r="DV27" s="2">
        <v>61.1380685432069</v>
      </c>
      <c r="DW27" s="2">
        <v>61.6572100817283</v>
      </c>
      <c r="DX27" s="2">
        <v>62.1999283410964</v>
      </c>
      <c r="DY27" s="2">
        <v>1625852.5</v>
      </c>
      <c r="DZ27" s="2">
        <v>1674508.92</v>
      </c>
      <c r="EA27" s="2">
        <v>1724621.467</v>
      </c>
      <c r="EB27" s="2">
        <v>1776233.7179</v>
      </c>
      <c r="EC27" s="2">
        <v>1829390.5541</v>
      </c>
      <c r="ED27" s="2">
        <v>1884138.2</v>
      </c>
      <c r="EE27" s="2">
        <v>1943148.1905</v>
      </c>
      <c r="EF27" s="2">
        <v>2004006.4674</v>
      </c>
      <c r="EG27" s="2">
        <v>2066770.927</v>
      </c>
      <c r="EH27" s="2">
        <v>2131501.278</v>
      </c>
      <c r="EI27" s="2">
        <v>2198259.1</v>
      </c>
      <c r="EJ27" s="2">
        <v>2274639.399</v>
      </c>
      <c r="EK27" s="2">
        <v>2353673.593</v>
      </c>
      <c r="EL27" s="2">
        <v>2435453.895</v>
      </c>
      <c r="EM27" s="2">
        <v>2520075.72</v>
      </c>
      <c r="EN27" s="2">
        <v>2607637.8</v>
      </c>
      <c r="EO27" s="2">
        <v>2701351.154</v>
      </c>
      <c r="EP27" s="2">
        <v>2798432.466</v>
      </c>
      <c r="EQ27" s="2">
        <v>2899002.781</v>
      </c>
      <c r="ER27" s="2">
        <v>3003187.491</v>
      </c>
      <c r="ES27" s="2">
        <v>3111116.5</v>
      </c>
      <c r="ET27" s="2">
        <v>3216948.358</v>
      </c>
      <c r="EU27" s="2">
        <v>3326381.038</v>
      </c>
      <c r="EV27" s="2">
        <v>3439537.081</v>
      </c>
      <c r="EW27" s="2">
        <v>3556543.193</v>
      </c>
      <c r="EX27" s="2">
        <v>3677530.4</v>
      </c>
      <c r="EY27" s="2">
        <v>3761182.615</v>
      </c>
      <c r="EZ27" s="2">
        <v>3846740.825</v>
      </c>
      <c r="FA27" s="2">
        <v>3934248.526</v>
      </c>
      <c r="FB27" s="2">
        <v>4023750.214</v>
      </c>
      <c r="FC27" s="2">
        <v>4115291.4</v>
      </c>
      <c r="FD27" s="2">
        <v>4207298.101</v>
      </c>
      <c r="FE27" s="2">
        <v>4301363.332</v>
      </c>
      <c r="FF27" s="2">
        <v>4397533.184</v>
      </c>
      <c r="FG27" s="2">
        <v>4495854.78</v>
      </c>
      <c r="FH27" s="2">
        <v>4596376.3</v>
      </c>
      <c r="FI27" s="2">
        <v>4712665.895</v>
      </c>
      <c r="FJ27" s="2">
        <v>4831897.677</v>
      </c>
      <c r="FK27" s="2">
        <v>4954146.084</v>
      </c>
      <c r="FL27" s="2">
        <v>5079487.441</v>
      </c>
      <c r="FM27" s="2">
        <v>5208000</v>
      </c>
      <c r="FN27" s="20">
        <v>3231</v>
      </c>
      <c r="FO27" s="20">
        <v>3340.65</v>
      </c>
      <c r="FP27" s="20">
        <v>3453.36</v>
      </c>
      <c r="FQ27" s="20">
        <v>3568.77</v>
      </c>
      <c r="FR27" s="20">
        <v>3686.44</v>
      </c>
      <c r="FS27" s="20">
        <v>3806</v>
      </c>
      <c r="FT27" s="20">
        <v>3927.27</v>
      </c>
      <c r="FU27" s="20">
        <v>4050.14</v>
      </c>
      <c r="FV27" s="20">
        <v>4174.1</v>
      </c>
      <c r="FW27" s="20">
        <v>4298.52</v>
      </c>
      <c r="FX27" s="20">
        <v>4423</v>
      </c>
      <c r="FY27" s="20">
        <v>4547.47</v>
      </c>
      <c r="FZ27" s="20">
        <v>4671.78</v>
      </c>
      <c r="GA27" s="20">
        <v>4796.27</v>
      </c>
      <c r="GB27" s="20">
        <v>4921.54</v>
      </c>
      <c r="GC27" s="20">
        <v>5048</v>
      </c>
      <c r="GD27" s="20">
        <v>5175.59</v>
      </c>
      <c r="GE27" s="20">
        <v>5304.39</v>
      </c>
      <c r="GF27" s="20">
        <v>5434.33</v>
      </c>
      <c r="GG27" s="20">
        <v>5565.22</v>
      </c>
      <c r="GH27" s="20">
        <v>5697</v>
      </c>
      <c r="GI27" s="20">
        <v>5829.68</v>
      </c>
      <c r="GJ27" s="20">
        <v>5963.07</v>
      </c>
      <c r="GK27" s="20">
        <v>6097.9</v>
      </c>
      <c r="GL27" s="20">
        <v>6235.34</v>
      </c>
      <c r="GM27" s="20">
        <v>6376</v>
      </c>
      <c r="GN27" s="20">
        <v>6519.38</v>
      </c>
      <c r="GO27" s="20">
        <v>6664.99</v>
      </c>
      <c r="GP27" s="20">
        <v>6812.4</v>
      </c>
      <c r="GQ27" s="20">
        <v>6960.99</v>
      </c>
      <c r="GR27" s="20">
        <v>7110</v>
      </c>
      <c r="GS27" s="20">
        <v>7257.19</v>
      </c>
      <c r="GT27" s="20">
        <v>7402.33</v>
      </c>
      <c r="GU27" s="20">
        <v>7545.18</v>
      </c>
      <c r="GV27" s="20">
        <v>7685.48</v>
      </c>
      <c r="GW27" s="20">
        <v>7823</v>
      </c>
      <c r="GX27" s="20">
        <v>7963.58</v>
      </c>
      <c r="GY27" s="20">
        <v>7967.93</v>
      </c>
      <c r="GZ27" s="20">
        <v>8103.21</v>
      </c>
      <c r="HA27" s="20">
        <v>8238.27</v>
      </c>
      <c r="HB27" s="20">
        <v>8373</v>
      </c>
    </row>
    <row r="28" spans="1:210" ht="12.75">
      <c r="A28" s="15" t="s">
        <v>27</v>
      </c>
      <c r="B28" s="15" t="s">
        <v>126</v>
      </c>
      <c r="C28" s="15">
        <v>27</v>
      </c>
      <c r="D28" s="16"/>
      <c r="E28" s="7">
        <f t="shared" si="0"/>
        <v>0.807320888099061</v>
      </c>
      <c r="F28" s="19">
        <v>24.950486</v>
      </c>
      <c r="G28" s="19">
        <v>25.044766</v>
      </c>
      <c r="H28" s="19">
        <v>22.811949</v>
      </c>
      <c r="I28" s="19">
        <v>23.067142</v>
      </c>
      <c r="J28" s="19">
        <v>22.754196</v>
      </c>
      <c r="K28" s="19">
        <v>22.042922</v>
      </c>
      <c r="L28" s="19">
        <v>22.620008</v>
      </c>
      <c r="M28" s="19">
        <v>25.093169</v>
      </c>
      <c r="N28" s="19">
        <v>25.204168</v>
      </c>
      <c r="O28" s="19">
        <v>23.298337</v>
      </c>
      <c r="P28" s="19">
        <v>22.92859</v>
      </c>
      <c r="Q28" s="19">
        <v>27.582655</v>
      </c>
      <c r="R28" s="19">
        <v>21.133579</v>
      </c>
      <c r="S28" s="19">
        <v>19.171306</v>
      </c>
      <c r="T28" s="19">
        <v>23.785203</v>
      </c>
      <c r="U28" s="19">
        <v>25.851597</v>
      </c>
      <c r="V28" s="19">
        <v>22.446844</v>
      </c>
      <c r="W28" s="19">
        <v>24.896346</v>
      </c>
      <c r="X28" s="19">
        <v>26.504395</v>
      </c>
      <c r="Y28" s="19">
        <v>24.389537</v>
      </c>
      <c r="Z28" s="19">
        <v>25.159501</v>
      </c>
      <c r="AA28" s="19">
        <v>21.002383</v>
      </c>
      <c r="AB28" s="19">
        <v>23.418417</v>
      </c>
      <c r="AC28" s="19">
        <v>16.652478</v>
      </c>
      <c r="AD28" s="19">
        <v>15.991044</v>
      </c>
      <c r="AE28" s="19">
        <v>16.77744</v>
      </c>
      <c r="AF28" s="19">
        <v>16.8921</v>
      </c>
      <c r="AG28" s="19">
        <v>17.233419</v>
      </c>
      <c r="AH28" s="19">
        <v>15.169316</v>
      </c>
      <c r="AI28" s="19">
        <v>15.662231</v>
      </c>
      <c r="AJ28" s="19">
        <v>12.946685</v>
      </c>
      <c r="AK28" s="19">
        <v>16.149755</v>
      </c>
      <c r="AL28" s="19">
        <v>15.611973</v>
      </c>
      <c r="AM28" s="19">
        <v>14.710515</v>
      </c>
      <c r="AN28" s="19">
        <v>15.120554</v>
      </c>
      <c r="AO28" s="19">
        <v>16.052477</v>
      </c>
      <c r="AP28" s="19">
        <v>14.555664</v>
      </c>
      <c r="AQ28" s="19">
        <v>16.559764</v>
      </c>
      <c r="AR28" s="19">
        <v>18.072759</v>
      </c>
      <c r="AS28" s="19">
        <v>9.2698134</v>
      </c>
      <c r="AT28" s="19">
        <v>13.424282</v>
      </c>
      <c r="AU28" s="19">
        <v>2003.6366</v>
      </c>
      <c r="AV28" s="19">
        <v>1984.9309</v>
      </c>
      <c r="AW28" s="19">
        <v>1995.6854</v>
      </c>
      <c r="AX28" s="19">
        <v>2010.8026</v>
      </c>
      <c r="AY28" s="19">
        <v>2114.0504</v>
      </c>
      <c r="AZ28" s="19">
        <v>2106.9131</v>
      </c>
      <c r="BA28" s="19">
        <v>2085.6005</v>
      </c>
      <c r="BB28" s="19">
        <v>2166.8355</v>
      </c>
      <c r="BC28" s="19">
        <v>2210.9579</v>
      </c>
      <c r="BD28" s="19">
        <v>2200.2304</v>
      </c>
      <c r="BE28" s="19">
        <v>2291.7183</v>
      </c>
      <c r="BF28" s="19">
        <v>2358.5569</v>
      </c>
      <c r="BG28" s="19">
        <v>2588.0407</v>
      </c>
      <c r="BH28" s="19">
        <v>3067.7762</v>
      </c>
      <c r="BI28" s="19">
        <v>3337.0474</v>
      </c>
      <c r="BJ28" s="19">
        <v>3500.5377</v>
      </c>
      <c r="BK28" s="19">
        <v>3697.2802</v>
      </c>
      <c r="BL28" s="19">
        <v>3934.8103</v>
      </c>
      <c r="BM28" s="19">
        <v>4044.3776</v>
      </c>
      <c r="BN28" s="19">
        <v>4127.1831</v>
      </c>
      <c r="BO28" s="19">
        <v>4241.5599</v>
      </c>
      <c r="BP28" s="19">
        <v>4260.2527</v>
      </c>
      <c r="BQ28" s="19">
        <v>4208.1075</v>
      </c>
      <c r="BR28" s="19">
        <v>3924.8999</v>
      </c>
      <c r="BS28" s="19">
        <v>3920.6816</v>
      </c>
      <c r="BT28" s="19">
        <v>3929.9587</v>
      </c>
      <c r="BU28" s="19">
        <v>3921.9637</v>
      </c>
      <c r="BV28" s="19">
        <v>3630.4756</v>
      </c>
      <c r="BW28" s="19">
        <v>3876.1078</v>
      </c>
      <c r="BX28" s="19">
        <v>3771.0718</v>
      </c>
      <c r="BY28" s="19">
        <v>3773.9829</v>
      </c>
      <c r="BZ28" s="19">
        <v>3843.0006</v>
      </c>
      <c r="CA28" s="19">
        <v>3850.1684</v>
      </c>
      <c r="CB28" s="19">
        <v>3825.7641</v>
      </c>
      <c r="CC28" s="19">
        <v>3878.7248</v>
      </c>
      <c r="CD28" s="19">
        <v>3882.6409</v>
      </c>
      <c r="CE28" s="19">
        <v>3862.9402</v>
      </c>
      <c r="CF28" s="19">
        <v>3895.2527</v>
      </c>
      <c r="CG28" s="19">
        <v>3837.3762</v>
      </c>
      <c r="CH28" s="19">
        <v>3462.9406</v>
      </c>
      <c r="CI28" s="19">
        <v>3467.6621</v>
      </c>
      <c r="CJ28" s="2">
        <v>51.8588758729444</v>
      </c>
      <c r="CK28" s="2">
        <v>51.6887363053422</v>
      </c>
      <c r="CL28" s="2">
        <v>51.5000581913087</v>
      </c>
      <c r="CM28" s="2">
        <v>51.2983190546346</v>
      </c>
      <c r="CN28" s="2">
        <v>51.0882532367127</v>
      </c>
      <c r="CO28" s="2">
        <v>50.8739055209953</v>
      </c>
      <c r="CP28" s="2">
        <v>50.9725948336531</v>
      </c>
      <c r="CQ28" s="2">
        <v>51.0721850461471</v>
      </c>
      <c r="CR28" s="2">
        <v>51.1749256853795</v>
      </c>
      <c r="CS28" s="2">
        <v>51.2825901553358</v>
      </c>
      <c r="CT28" s="2">
        <v>51.396527638191</v>
      </c>
      <c r="CU28" s="2">
        <v>51.5359810467861</v>
      </c>
      <c r="CV28" s="2">
        <v>51.6804145478787</v>
      </c>
      <c r="CW28" s="2">
        <v>51.8297679674482</v>
      </c>
      <c r="CX28" s="2">
        <v>51.9845498049888</v>
      </c>
      <c r="CY28" s="2">
        <v>52.1457651657739</v>
      </c>
      <c r="CZ28" s="2">
        <v>52.3297600633567</v>
      </c>
      <c r="DA28" s="2">
        <v>52.5228410325808</v>
      </c>
      <c r="DB28" s="2">
        <v>52.7274164885257</v>
      </c>
      <c r="DC28" s="2">
        <v>52.9465652766386</v>
      </c>
      <c r="DD28" s="2">
        <v>53.1829544027132</v>
      </c>
      <c r="DE28" s="2">
        <v>53.4660709170805</v>
      </c>
      <c r="DF28" s="2">
        <v>53.7708991445836</v>
      </c>
      <c r="DG28" s="2">
        <v>54.0997487272529</v>
      </c>
      <c r="DH28" s="2">
        <v>54.4551966884213</v>
      </c>
      <c r="DI28" s="2">
        <v>54.8397736014947</v>
      </c>
      <c r="DJ28" s="2">
        <v>55.1856831642215</v>
      </c>
      <c r="DK28" s="2">
        <v>55.5650727281471</v>
      </c>
      <c r="DL28" s="2">
        <v>55.9805894538549</v>
      </c>
      <c r="DM28" s="2">
        <v>56.4351199316613</v>
      </c>
      <c r="DN28" s="2">
        <v>56.9315247466875</v>
      </c>
      <c r="DO28" s="2">
        <v>57.3519425941325</v>
      </c>
      <c r="DP28" s="2">
        <v>57.7904552483367</v>
      </c>
      <c r="DQ28" s="2">
        <v>58.247501232426</v>
      </c>
      <c r="DR28" s="2">
        <v>58.7234619832257</v>
      </c>
      <c r="DS28" s="2">
        <v>59.218667539267</v>
      </c>
      <c r="DT28" s="2">
        <v>59.611752273893</v>
      </c>
      <c r="DU28" s="2">
        <v>60.0272666164028</v>
      </c>
      <c r="DV28" s="2">
        <v>60.4748847474333</v>
      </c>
      <c r="DW28" s="2">
        <v>60.9540420802449</v>
      </c>
      <c r="DX28" s="2">
        <v>61.4739838684169</v>
      </c>
      <c r="DY28" s="2">
        <v>2302015.5</v>
      </c>
      <c r="DZ28" s="2">
        <v>2361813.428</v>
      </c>
      <c r="EA28" s="2">
        <v>2423165.288</v>
      </c>
      <c r="EB28" s="2">
        <v>2486111.475</v>
      </c>
      <c r="EC28" s="2">
        <v>2550693.437</v>
      </c>
      <c r="ED28" s="2">
        <v>2616953.7</v>
      </c>
      <c r="EE28" s="2">
        <v>2701583.207</v>
      </c>
      <c r="EF28" s="2">
        <v>2788949.881</v>
      </c>
      <c r="EG28" s="2">
        <v>2879142.259</v>
      </c>
      <c r="EH28" s="2">
        <v>2972251.745</v>
      </c>
      <c r="EI28" s="2">
        <v>3068372.7</v>
      </c>
      <c r="EJ28" s="2">
        <v>3168313.582</v>
      </c>
      <c r="EK28" s="2">
        <v>3271509.778</v>
      </c>
      <c r="EL28" s="2">
        <v>3378067.323</v>
      </c>
      <c r="EM28" s="2">
        <v>3488095.712</v>
      </c>
      <c r="EN28" s="2">
        <v>3601708</v>
      </c>
      <c r="EO28" s="2">
        <v>3720101.711</v>
      </c>
      <c r="EP28" s="2">
        <v>3842387.22</v>
      </c>
      <c r="EQ28" s="2">
        <v>3968692.457</v>
      </c>
      <c r="ER28" s="2">
        <v>4099149.557</v>
      </c>
      <c r="ES28" s="2">
        <v>4233895</v>
      </c>
      <c r="ET28" s="2">
        <v>4375321.061</v>
      </c>
      <c r="EU28" s="2">
        <v>4521471.236</v>
      </c>
      <c r="EV28" s="2">
        <v>4672503.328</v>
      </c>
      <c r="EW28" s="2">
        <v>4828580.409</v>
      </c>
      <c r="EX28" s="2">
        <v>4989871</v>
      </c>
      <c r="EY28" s="2">
        <v>5149977.62</v>
      </c>
      <c r="EZ28" s="2">
        <v>5315221.501</v>
      </c>
      <c r="FA28" s="2">
        <v>5485767.481</v>
      </c>
      <c r="FB28" s="2">
        <v>5661785.685</v>
      </c>
      <c r="FC28" s="2">
        <v>5843451.7</v>
      </c>
      <c r="FD28" s="2">
        <v>6020938.843</v>
      </c>
      <c r="FE28" s="2">
        <v>6203816.929</v>
      </c>
      <c r="FF28" s="2">
        <v>6392249.703</v>
      </c>
      <c r="FG28" s="2">
        <v>6586405.879</v>
      </c>
      <c r="FH28" s="2">
        <v>6786459.3</v>
      </c>
      <c r="FI28" s="2">
        <v>6973382.781</v>
      </c>
      <c r="FJ28" s="2">
        <v>7165454.816</v>
      </c>
      <c r="FK28" s="2">
        <v>7362817.218</v>
      </c>
      <c r="FL28" s="2">
        <v>7565615.703</v>
      </c>
      <c r="FM28" s="2">
        <v>7774000</v>
      </c>
      <c r="FN28" s="20">
        <v>4439</v>
      </c>
      <c r="FO28" s="20">
        <v>4569.3</v>
      </c>
      <c r="FP28" s="20">
        <v>4705.17</v>
      </c>
      <c r="FQ28" s="20">
        <v>4846.38</v>
      </c>
      <c r="FR28" s="20">
        <v>4992.72</v>
      </c>
      <c r="FS28" s="20">
        <v>5144</v>
      </c>
      <c r="FT28" s="20">
        <v>5300.07</v>
      </c>
      <c r="FU28" s="20">
        <v>5460.8</v>
      </c>
      <c r="FV28" s="20">
        <v>5626.08</v>
      </c>
      <c r="FW28" s="20">
        <v>5795.83</v>
      </c>
      <c r="FX28" s="20">
        <v>5970</v>
      </c>
      <c r="FY28" s="20">
        <v>6147.77</v>
      </c>
      <c r="FZ28" s="20">
        <v>6330.27</v>
      </c>
      <c r="GA28" s="20">
        <v>6517.62</v>
      </c>
      <c r="GB28" s="20">
        <v>6709.87</v>
      </c>
      <c r="GC28" s="20">
        <v>6907</v>
      </c>
      <c r="GD28" s="20">
        <v>7108.96</v>
      </c>
      <c r="GE28" s="20">
        <v>7315.65</v>
      </c>
      <c r="GF28" s="20">
        <v>7526.81</v>
      </c>
      <c r="GG28" s="20">
        <v>7742.05</v>
      </c>
      <c r="GH28" s="20">
        <v>7961</v>
      </c>
      <c r="GI28" s="20">
        <v>8183.36</v>
      </c>
      <c r="GJ28" s="20">
        <v>8408.77</v>
      </c>
      <c r="GK28" s="20">
        <v>8636.83</v>
      </c>
      <c r="GL28" s="20">
        <v>8867.07</v>
      </c>
      <c r="GM28" s="20">
        <v>9099</v>
      </c>
      <c r="GN28" s="20">
        <v>9332.09</v>
      </c>
      <c r="GO28" s="20">
        <v>9565.76</v>
      </c>
      <c r="GP28" s="20">
        <v>9799.41</v>
      </c>
      <c r="GQ28" s="20">
        <v>10032.38</v>
      </c>
      <c r="GR28" s="20">
        <v>10264</v>
      </c>
      <c r="GS28" s="20">
        <v>10498.23</v>
      </c>
      <c r="GT28" s="20">
        <v>10735.02</v>
      </c>
      <c r="GU28" s="20">
        <v>10974.29</v>
      </c>
      <c r="GV28" s="20">
        <v>11215.97</v>
      </c>
      <c r="GW28" s="20">
        <v>11460</v>
      </c>
      <c r="GX28" s="20">
        <v>11698</v>
      </c>
      <c r="GY28" s="20">
        <v>11937</v>
      </c>
      <c r="GZ28" s="20">
        <v>12175</v>
      </c>
      <c r="HA28" s="20">
        <v>12412</v>
      </c>
      <c r="HB28" s="20">
        <v>12646</v>
      </c>
    </row>
    <row r="29" spans="1:210" ht="12.75">
      <c r="A29" s="15" t="s">
        <v>99</v>
      </c>
      <c r="B29" s="15" t="s">
        <v>127</v>
      </c>
      <c r="C29" s="15">
        <v>28</v>
      </c>
      <c r="D29" s="16"/>
      <c r="E29" s="7">
        <f t="shared" si="0"/>
        <v>1.22782426184227</v>
      </c>
      <c r="F29" s="19">
        <v>4.2944594</v>
      </c>
      <c r="G29" s="19">
        <v>4.8515663</v>
      </c>
      <c r="H29" s="19">
        <v>5.4759946</v>
      </c>
      <c r="I29" s="19">
        <v>6.5423745</v>
      </c>
      <c r="J29" s="19">
        <v>6.0614488</v>
      </c>
      <c r="K29" s="19">
        <v>6.2891361</v>
      </c>
      <c r="L29" s="19">
        <v>5.8889962</v>
      </c>
      <c r="M29" s="19">
        <v>4.7553217</v>
      </c>
      <c r="N29" s="19">
        <v>3.9401335</v>
      </c>
      <c r="O29" s="19">
        <v>4.0919704</v>
      </c>
      <c r="P29" s="19">
        <v>4.0636869</v>
      </c>
      <c r="Q29" s="19">
        <v>3.3370015</v>
      </c>
      <c r="R29" s="19">
        <v>3.4268687</v>
      </c>
      <c r="S29" s="19">
        <v>4.5268832</v>
      </c>
      <c r="T29" s="19">
        <v>7.3434921</v>
      </c>
      <c r="U29" s="19">
        <v>11.90913</v>
      </c>
      <c r="V29" s="19">
        <v>10.529264</v>
      </c>
      <c r="W29" s="19">
        <v>10.562817</v>
      </c>
      <c r="X29" s="19">
        <v>11.342183</v>
      </c>
      <c r="Y29" s="19">
        <v>11.683295</v>
      </c>
      <c r="Z29" s="19">
        <v>10.135517</v>
      </c>
      <c r="AA29" s="19">
        <v>10.670204</v>
      </c>
      <c r="AB29" s="19">
        <v>11.386394</v>
      </c>
      <c r="AC29" s="19">
        <v>11.097792</v>
      </c>
      <c r="AD29" s="19">
        <v>11.543106</v>
      </c>
      <c r="AE29" s="19">
        <v>11.735287</v>
      </c>
      <c r="AF29" s="19">
        <v>9.6251937</v>
      </c>
      <c r="AG29" s="19">
        <v>7.4615489</v>
      </c>
      <c r="AH29" s="19">
        <v>7.8146615</v>
      </c>
      <c r="AI29" s="19">
        <v>6.8291746</v>
      </c>
      <c r="AJ29" s="19">
        <v>6.5590557</v>
      </c>
      <c r="AK29" s="19">
        <v>4.9126373</v>
      </c>
      <c r="AL29" s="19">
        <v>4.5420979</v>
      </c>
      <c r="AM29" s="19">
        <v>4.143544</v>
      </c>
      <c r="AN29" s="19">
        <v>4.3860455</v>
      </c>
      <c r="AO29" s="19">
        <v>4.7301737</v>
      </c>
      <c r="AP29" s="19">
        <v>4.9609632</v>
      </c>
      <c r="AQ29" s="19">
        <v>5.1352337</v>
      </c>
      <c r="AR29" s="19">
        <v>6.0508158</v>
      </c>
      <c r="AS29" s="19">
        <v>6.1560439</v>
      </c>
      <c r="AT29" s="19">
        <v>5.9854997</v>
      </c>
      <c r="AU29" s="19">
        <v>1477.6835</v>
      </c>
      <c r="AV29" s="19">
        <v>1530.4296</v>
      </c>
      <c r="AW29" s="19">
        <v>1524.3965</v>
      </c>
      <c r="AX29" s="19">
        <v>1507.6558</v>
      </c>
      <c r="AY29" s="19">
        <v>1740.4866</v>
      </c>
      <c r="AZ29" s="19">
        <v>1757.2425</v>
      </c>
      <c r="BA29" s="19">
        <v>1715.16</v>
      </c>
      <c r="BB29" s="19">
        <v>1746.2592</v>
      </c>
      <c r="BC29" s="19">
        <v>1851.1119</v>
      </c>
      <c r="BD29" s="19">
        <v>1902.0172</v>
      </c>
      <c r="BE29" s="19">
        <v>1969.5861</v>
      </c>
      <c r="BF29" s="19">
        <v>2063.7119</v>
      </c>
      <c r="BG29" s="19">
        <v>2035.9379</v>
      </c>
      <c r="BH29" s="19">
        <v>1990.8229</v>
      </c>
      <c r="BI29" s="19">
        <v>1776.9358</v>
      </c>
      <c r="BJ29" s="19">
        <v>1690.8384</v>
      </c>
      <c r="BK29" s="19">
        <v>1864.8212</v>
      </c>
      <c r="BL29" s="19">
        <v>2047.4103</v>
      </c>
      <c r="BM29" s="19">
        <v>2074.5978</v>
      </c>
      <c r="BN29" s="19">
        <v>2192.3366</v>
      </c>
      <c r="BO29" s="19">
        <v>2423.9249</v>
      </c>
      <c r="BP29" s="19">
        <v>2431.4985</v>
      </c>
      <c r="BQ29" s="19">
        <v>2503.8559</v>
      </c>
      <c r="BR29" s="19">
        <v>2598.6945</v>
      </c>
      <c r="BS29" s="19">
        <v>2684.2369</v>
      </c>
      <c r="BT29" s="19">
        <v>2768.2375</v>
      </c>
      <c r="BU29" s="19">
        <v>2873.8916</v>
      </c>
      <c r="BV29" s="19">
        <v>2967.6799</v>
      </c>
      <c r="BW29" s="19">
        <v>2993.4567</v>
      </c>
      <c r="BX29" s="19">
        <v>3116.1344</v>
      </c>
      <c r="BY29" s="19">
        <v>3244.2048</v>
      </c>
      <c r="BZ29" s="19">
        <v>3372.3853</v>
      </c>
      <c r="CA29" s="19">
        <v>3430.9406</v>
      </c>
      <c r="CB29" s="19">
        <v>3494.1296</v>
      </c>
      <c r="CC29" s="19">
        <v>3572.536</v>
      </c>
      <c r="CD29" s="19">
        <v>3604.8566</v>
      </c>
      <c r="CE29" s="19">
        <v>3699.5372</v>
      </c>
      <c r="CF29" s="19">
        <v>3869.5454</v>
      </c>
      <c r="CG29" s="19">
        <v>3944.772</v>
      </c>
      <c r="CH29" s="19">
        <v>4071.2553</v>
      </c>
      <c r="CI29" s="19">
        <v>4183.9687</v>
      </c>
      <c r="CJ29" s="2">
        <v>54.2595150837127</v>
      </c>
      <c r="CK29" s="2">
        <v>54.0517135705899</v>
      </c>
      <c r="CL29" s="2">
        <v>53.6919829877842</v>
      </c>
      <c r="CM29" s="2">
        <v>53.248409816379</v>
      </c>
      <c r="CN29" s="2">
        <v>52.7750444045699</v>
      </c>
      <c r="CO29" s="2">
        <v>52.3125291775834</v>
      </c>
      <c r="CP29" s="2">
        <v>52.5769672825245</v>
      </c>
      <c r="CQ29" s="2">
        <v>52.8987273684588</v>
      </c>
      <c r="CR29" s="2">
        <v>53.2904884673786</v>
      </c>
      <c r="CS29" s="2">
        <v>53.7580665228255</v>
      </c>
      <c r="CT29" s="2">
        <v>54.3010967234442</v>
      </c>
      <c r="CU29" s="2">
        <v>54.637022877101</v>
      </c>
      <c r="CV29" s="2">
        <v>54.9755524041359</v>
      </c>
      <c r="CW29" s="2">
        <v>55.2891434694295</v>
      </c>
      <c r="CX29" s="2">
        <v>55.5569235593043</v>
      </c>
      <c r="CY29" s="2">
        <v>55.764493648213</v>
      </c>
      <c r="CZ29" s="2">
        <v>56.0291537566811</v>
      </c>
      <c r="DA29" s="2">
        <v>56.2128313775015</v>
      </c>
      <c r="DB29" s="2">
        <v>56.3308649447892</v>
      </c>
      <c r="DC29" s="2">
        <v>56.4099834274452</v>
      </c>
      <c r="DD29" s="2">
        <v>56.468778470948</v>
      </c>
      <c r="DE29" s="2">
        <v>56.508522119878</v>
      </c>
      <c r="DF29" s="2">
        <v>56.5333999682587</v>
      </c>
      <c r="DG29" s="2">
        <v>56.5522467139082</v>
      </c>
      <c r="DH29" s="2">
        <v>56.5740026194868</v>
      </c>
      <c r="DI29" s="2">
        <v>56.6076429231795</v>
      </c>
      <c r="DJ29" s="2">
        <v>56.4682091352202</v>
      </c>
      <c r="DK29" s="2">
        <v>56.3615715863544</v>
      </c>
      <c r="DL29" s="2">
        <v>56.2875536920412</v>
      </c>
      <c r="DM29" s="2">
        <v>56.246008353563</v>
      </c>
      <c r="DN29" s="2">
        <v>56.2368769307044</v>
      </c>
      <c r="DO29" s="2">
        <v>56.4536355401176</v>
      </c>
      <c r="DP29" s="2">
        <v>56.71064123845</v>
      </c>
      <c r="DQ29" s="2">
        <v>57.0084360890184</v>
      </c>
      <c r="DR29" s="2">
        <v>57.3476485594214</v>
      </c>
      <c r="DS29" s="2">
        <v>57.7290008594019</v>
      </c>
      <c r="DT29" s="2">
        <v>58.2972752901876</v>
      </c>
      <c r="DU29" s="2">
        <v>58.8402795175602</v>
      </c>
      <c r="DV29" s="2">
        <v>59.3908879993504</v>
      </c>
      <c r="DW29" s="2">
        <v>59.9430667675641</v>
      </c>
      <c r="DX29" s="2">
        <v>60.507065149431</v>
      </c>
      <c r="DY29" s="2">
        <v>14065151.5</v>
      </c>
      <c r="DZ29" s="2">
        <v>14317704.356</v>
      </c>
      <c r="EA29" s="2">
        <v>14574796.166</v>
      </c>
      <c r="EB29" s="2">
        <v>14836508.58</v>
      </c>
      <c r="EC29" s="2">
        <v>15102924.72</v>
      </c>
      <c r="ED29" s="2">
        <v>15374129.2</v>
      </c>
      <c r="EE29" s="2">
        <v>15857549.825</v>
      </c>
      <c r="EF29" s="2">
        <v>16356175.415</v>
      </c>
      <c r="EG29" s="2">
        <v>16870484.348</v>
      </c>
      <c r="EH29" s="2">
        <v>17400970.056</v>
      </c>
      <c r="EI29" s="2">
        <v>17948141.5</v>
      </c>
      <c r="EJ29" s="2">
        <v>18384057.837</v>
      </c>
      <c r="EK29" s="2">
        <v>18830578.053</v>
      </c>
      <c r="EL29" s="2">
        <v>19287960.492</v>
      </c>
      <c r="EM29" s="2">
        <v>19756469.806</v>
      </c>
      <c r="EN29" s="2">
        <v>20236377.1</v>
      </c>
      <c r="EO29" s="2">
        <v>20775873.55</v>
      </c>
      <c r="EP29" s="2">
        <v>21329756.5</v>
      </c>
      <c r="EQ29" s="2">
        <v>21898409.69</v>
      </c>
      <c r="ER29" s="2">
        <v>22482227.1</v>
      </c>
      <c r="ES29" s="2">
        <v>23081613.2</v>
      </c>
      <c r="ET29" s="2">
        <v>23697306.47</v>
      </c>
      <c r="EU29" s="2">
        <v>24329425.69</v>
      </c>
      <c r="EV29" s="2">
        <v>24978409.16</v>
      </c>
      <c r="EW29" s="2">
        <v>25644706.86</v>
      </c>
      <c r="EX29" s="2">
        <v>26328780.8</v>
      </c>
      <c r="EY29" s="2">
        <v>26932986.68</v>
      </c>
      <c r="EZ29" s="2">
        <v>27551063.59</v>
      </c>
      <c r="FA29" s="2">
        <v>28183330.11</v>
      </c>
      <c r="FB29" s="2">
        <v>28830112.12</v>
      </c>
      <c r="FC29" s="2">
        <v>29491743</v>
      </c>
      <c r="FD29" s="2">
        <v>30268706.25</v>
      </c>
      <c r="FE29" s="2">
        <v>31066140.31</v>
      </c>
      <c r="FF29" s="2">
        <v>31884584.57</v>
      </c>
      <c r="FG29" s="2">
        <v>32724592.64</v>
      </c>
      <c r="FH29" s="2">
        <v>33586732.7</v>
      </c>
      <c r="FI29" s="2">
        <v>34553961.01</v>
      </c>
      <c r="FJ29" s="2">
        <v>35549084.49</v>
      </c>
      <c r="FK29" s="2">
        <v>36572908.83</v>
      </c>
      <c r="FL29" s="2">
        <v>37626263.01</v>
      </c>
      <c r="FM29" s="2">
        <v>38710000</v>
      </c>
      <c r="FN29" s="20">
        <v>25922</v>
      </c>
      <c r="FO29" s="20">
        <v>26488.9</v>
      </c>
      <c r="FP29" s="20">
        <v>27145.2</v>
      </c>
      <c r="FQ29" s="20">
        <v>27862.82</v>
      </c>
      <c r="FR29" s="20">
        <v>28617.55</v>
      </c>
      <c r="FS29" s="20">
        <v>29389</v>
      </c>
      <c r="FT29" s="20">
        <v>30160.64</v>
      </c>
      <c r="FU29" s="20">
        <v>30919.79</v>
      </c>
      <c r="FV29" s="20">
        <v>31657.59</v>
      </c>
      <c r="FW29" s="20">
        <v>32369.04</v>
      </c>
      <c r="FX29" s="20">
        <v>33053</v>
      </c>
      <c r="FY29" s="20">
        <v>33647.62</v>
      </c>
      <c r="FZ29" s="20">
        <v>34252.64</v>
      </c>
      <c r="GA29" s="20">
        <v>34885.62</v>
      </c>
      <c r="GB29" s="20">
        <v>35560.768</v>
      </c>
      <c r="GC29" s="20">
        <v>36289</v>
      </c>
      <c r="GD29" s="20">
        <v>37080.472</v>
      </c>
      <c r="GE29" s="20">
        <v>37944.64</v>
      </c>
      <c r="GF29" s="20">
        <v>38874.62</v>
      </c>
      <c r="GG29" s="20">
        <v>39855.048</v>
      </c>
      <c r="GH29" s="20">
        <v>40875</v>
      </c>
      <c r="GI29" s="20">
        <v>41935.808</v>
      </c>
      <c r="GJ29" s="20">
        <v>43035.488</v>
      </c>
      <c r="GK29" s="20">
        <v>44168.728</v>
      </c>
      <c r="GL29" s="20">
        <v>45329.488</v>
      </c>
      <c r="GM29" s="20">
        <v>46511</v>
      </c>
      <c r="GN29" s="20">
        <v>47695.84</v>
      </c>
      <c r="GO29" s="20">
        <v>48882.712</v>
      </c>
      <c r="GP29" s="20">
        <v>50070.272</v>
      </c>
      <c r="GQ29" s="20">
        <v>51257.168</v>
      </c>
      <c r="GR29" s="20">
        <v>52442</v>
      </c>
      <c r="GS29" s="20">
        <v>53616.928</v>
      </c>
      <c r="GT29" s="20">
        <v>54780.088</v>
      </c>
      <c r="GU29" s="20">
        <v>55929.592</v>
      </c>
      <c r="GV29" s="20">
        <v>57063.528</v>
      </c>
      <c r="GW29" s="20">
        <v>58180</v>
      </c>
      <c r="GX29" s="20">
        <v>59272</v>
      </c>
      <c r="GY29" s="20">
        <v>60416.24</v>
      </c>
      <c r="GZ29" s="20">
        <v>61580</v>
      </c>
      <c r="HA29" s="20">
        <v>62770</v>
      </c>
      <c r="HB29" s="20">
        <v>63976</v>
      </c>
    </row>
    <row r="30" spans="1:210" ht="12.75">
      <c r="A30" s="15" t="s">
        <v>29</v>
      </c>
      <c r="B30" s="15" t="s">
        <v>182</v>
      </c>
      <c r="C30" s="15">
        <v>29</v>
      </c>
      <c r="D30" s="16"/>
      <c r="E30" s="7">
        <f t="shared" si="0"/>
        <v>1.1189390988878924</v>
      </c>
      <c r="F30" s="19">
        <v>7.0880364</v>
      </c>
      <c r="G30" s="19">
        <v>6.0666348</v>
      </c>
      <c r="H30" s="19">
        <v>5.5398062</v>
      </c>
      <c r="I30" s="19">
        <v>5.8400224</v>
      </c>
      <c r="J30" s="19">
        <v>7.8658863</v>
      </c>
      <c r="K30" s="19">
        <v>6.9830933</v>
      </c>
      <c r="L30" s="19">
        <v>7.6726978</v>
      </c>
      <c r="M30" s="19">
        <v>6.2914992</v>
      </c>
      <c r="N30" s="19">
        <v>4.7069188</v>
      </c>
      <c r="O30" s="19">
        <v>5.0766586</v>
      </c>
      <c r="P30" s="19">
        <v>5.4553736</v>
      </c>
      <c r="Q30" s="19">
        <v>6.4406949</v>
      </c>
      <c r="R30" s="19">
        <v>5.623579</v>
      </c>
      <c r="S30" s="19">
        <v>6.943101</v>
      </c>
      <c r="T30" s="19">
        <v>8.4333288</v>
      </c>
      <c r="U30" s="19">
        <v>7.1046155</v>
      </c>
      <c r="V30" s="19">
        <v>7.4426491</v>
      </c>
      <c r="W30" s="19">
        <v>10.210156</v>
      </c>
      <c r="X30" s="19">
        <v>9.8411562</v>
      </c>
      <c r="Y30" s="19">
        <v>7.5962306</v>
      </c>
      <c r="Z30" s="19">
        <v>5.5603696</v>
      </c>
      <c r="AA30" s="19">
        <v>5.7508019</v>
      </c>
      <c r="AB30" s="19">
        <v>5.4464948</v>
      </c>
      <c r="AC30" s="19">
        <v>4.9139561</v>
      </c>
      <c r="AD30" s="19">
        <v>4.9256902</v>
      </c>
      <c r="AE30" s="19">
        <v>4.5107753</v>
      </c>
      <c r="AF30" s="19">
        <v>5.4681069</v>
      </c>
      <c r="AG30" s="19">
        <v>5.0923971</v>
      </c>
      <c r="AH30" s="19">
        <v>5.9765117</v>
      </c>
      <c r="AI30" s="19">
        <v>7.5691605</v>
      </c>
      <c r="AJ30" s="19">
        <v>6.2596118</v>
      </c>
      <c r="AK30" s="19">
        <v>7.141956</v>
      </c>
      <c r="AL30" s="19">
        <v>8.6384663</v>
      </c>
      <c r="AM30" s="19">
        <v>8.8753372</v>
      </c>
      <c r="AN30" s="19">
        <v>9.5962568</v>
      </c>
      <c r="AO30" s="19">
        <v>10.362896</v>
      </c>
      <c r="AP30" s="19">
        <v>7.7906448</v>
      </c>
      <c r="AQ30" s="19">
        <v>7.9841318</v>
      </c>
      <c r="AR30" s="19">
        <v>9.5861888</v>
      </c>
      <c r="AS30" s="19">
        <v>8.6922748</v>
      </c>
      <c r="AT30" s="19">
        <v>8.9471914</v>
      </c>
      <c r="AU30" s="19">
        <v>3309.716</v>
      </c>
      <c r="AV30" s="19">
        <v>3321.8609</v>
      </c>
      <c r="AW30" s="19">
        <v>3610.3176</v>
      </c>
      <c r="AX30" s="19">
        <v>3646.9428</v>
      </c>
      <c r="AY30" s="19">
        <v>3798.6497</v>
      </c>
      <c r="AZ30" s="19">
        <v>3899.0424</v>
      </c>
      <c r="BA30" s="19">
        <v>4025.0221</v>
      </c>
      <c r="BB30" s="19">
        <v>4127.2753</v>
      </c>
      <c r="BC30" s="19">
        <v>4130.0748</v>
      </c>
      <c r="BD30" s="19">
        <v>4140.6974</v>
      </c>
      <c r="BE30" s="19">
        <v>4140.6051</v>
      </c>
      <c r="BF30" s="19">
        <v>4105.1449</v>
      </c>
      <c r="BG30" s="19">
        <v>4297.8944</v>
      </c>
      <c r="BH30" s="19">
        <v>4395.1632</v>
      </c>
      <c r="BI30" s="19">
        <v>4408.1307</v>
      </c>
      <c r="BJ30" s="19">
        <v>4460.4882</v>
      </c>
      <c r="BK30" s="19">
        <v>4645.039</v>
      </c>
      <c r="BL30" s="19">
        <v>4790.1676</v>
      </c>
      <c r="BM30" s="19">
        <v>4948.9006</v>
      </c>
      <c r="BN30" s="19">
        <v>4717.8766</v>
      </c>
      <c r="BO30" s="19">
        <v>4158.7141</v>
      </c>
      <c r="BP30" s="19">
        <v>3735.32</v>
      </c>
      <c r="BQ30" s="19">
        <v>3489.7997</v>
      </c>
      <c r="BR30" s="19">
        <v>3543.9036</v>
      </c>
      <c r="BS30" s="19">
        <v>3585.7134</v>
      </c>
      <c r="BT30" s="19">
        <v>3617.672</v>
      </c>
      <c r="BU30" s="19">
        <v>3555.6313</v>
      </c>
      <c r="BV30" s="19">
        <v>3585.7415</v>
      </c>
      <c r="BW30" s="19">
        <v>3625.5756</v>
      </c>
      <c r="BX30" s="19">
        <v>3554.2002</v>
      </c>
      <c r="BY30" s="19">
        <v>3524.5491</v>
      </c>
      <c r="BZ30" s="19">
        <v>3557.7444</v>
      </c>
      <c r="CA30" s="19">
        <v>3699.0716</v>
      </c>
      <c r="CB30" s="19">
        <v>3879.0314</v>
      </c>
      <c r="CC30" s="19">
        <v>4010.0376</v>
      </c>
      <c r="CD30" s="19">
        <v>4179.942</v>
      </c>
      <c r="CE30" s="19">
        <v>4235.7893</v>
      </c>
      <c r="CF30" s="19">
        <v>4317.7765</v>
      </c>
      <c r="CG30" s="19">
        <v>4329.5503</v>
      </c>
      <c r="CH30" s="19">
        <v>4422.1044</v>
      </c>
      <c r="CI30" s="19">
        <v>4435.1653</v>
      </c>
      <c r="CJ30" s="2">
        <v>51.2754150504267</v>
      </c>
      <c r="CK30" s="2">
        <v>51.2298422552389</v>
      </c>
      <c r="CL30" s="2">
        <v>51.1995542876144</v>
      </c>
      <c r="CM30" s="2">
        <v>51.1449511385754</v>
      </c>
      <c r="CN30" s="2">
        <v>51.0086985132754</v>
      </c>
      <c r="CO30" s="2">
        <v>50.7690272244356</v>
      </c>
      <c r="CP30" s="2">
        <v>50.7910474456999</v>
      </c>
      <c r="CQ30" s="2">
        <v>50.7386625899503</v>
      </c>
      <c r="CR30" s="2">
        <v>50.678468972742</v>
      </c>
      <c r="CS30" s="2">
        <v>50.6986606173935</v>
      </c>
      <c r="CT30" s="2">
        <v>50.8469983324069</v>
      </c>
      <c r="CU30" s="2">
        <v>50.772708425882</v>
      </c>
      <c r="CV30" s="2">
        <v>50.8261102691992</v>
      </c>
      <c r="CW30" s="2">
        <v>50.9735863628124</v>
      </c>
      <c r="CX30" s="2">
        <v>51.1620148094681</v>
      </c>
      <c r="CY30" s="2">
        <v>51.3662184466019</v>
      </c>
      <c r="CZ30" s="2">
        <v>51.2929461659776</v>
      </c>
      <c r="DA30" s="2">
        <v>51.2295539925088</v>
      </c>
      <c r="DB30" s="2">
        <v>51.2425049565316</v>
      </c>
      <c r="DC30" s="2">
        <v>51.4297737075646</v>
      </c>
      <c r="DD30" s="2">
        <v>51.8408482337549</v>
      </c>
      <c r="DE30" s="2">
        <v>51.8191848792569</v>
      </c>
      <c r="DF30" s="2">
        <v>51.9946036536458</v>
      </c>
      <c r="DG30" s="2">
        <v>52.2811644629523</v>
      </c>
      <c r="DH30" s="2">
        <v>52.5464493470477</v>
      </c>
      <c r="DI30" s="2">
        <v>52.7027002096436</v>
      </c>
      <c r="DJ30" s="2">
        <v>53.0485712959141</v>
      </c>
      <c r="DK30" s="2">
        <v>53.2800263275233</v>
      </c>
      <c r="DL30" s="2">
        <v>54.3744455569107</v>
      </c>
      <c r="DM30" s="2">
        <v>54.7321954613872</v>
      </c>
      <c r="DN30" s="2">
        <v>54.9915375586855</v>
      </c>
      <c r="DO30" s="2">
        <v>55.695307817552</v>
      </c>
      <c r="DP30" s="2">
        <v>56.3500802546763</v>
      </c>
      <c r="DQ30" s="2">
        <v>56.9538219820949</v>
      </c>
      <c r="DR30" s="2">
        <v>57.5048613118404</v>
      </c>
      <c r="DS30" s="2">
        <v>58.0013950617284</v>
      </c>
      <c r="DT30" s="2">
        <v>58.2710529716655</v>
      </c>
      <c r="DU30" s="2">
        <v>58.5168243275249</v>
      </c>
      <c r="DV30" s="2">
        <v>58.7794048053024</v>
      </c>
      <c r="DW30" s="2">
        <v>59.1186483016832</v>
      </c>
      <c r="DX30" s="2">
        <v>59.4486934353091</v>
      </c>
      <c r="DY30" s="2">
        <v>1321880.2</v>
      </c>
      <c r="DZ30" s="2">
        <v>1360956.6204</v>
      </c>
      <c r="EA30" s="2">
        <v>1401188.4421</v>
      </c>
      <c r="EB30" s="2">
        <v>1442609.8353</v>
      </c>
      <c r="EC30" s="2">
        <v>1485255.9807</v>
      </c>
      <c r="ED30" s="2">
        <v>1529163.1</v>
      </c>
      <c r="EE30" s="2">
        <v>1584995.5848</v>
      </c>
      <c r="EF30" s="2">
        <v>1642867.156</v>
      </c>
      <c r="EG30" s="2">
        <v>1702852.3038</v>
      </c>
      <c r="EH30" s="2">
        <v>1765028.2406</v>
      </c>
      <c r="EI30" s="2">
        <v>1829475</v>
      </c>
      <c r="EJ30" s="2">
        <v>1883545.6281</v>
      </c>
      <c r="EK30" s="2">
        <v>1939214.3286</v>
      </c>
      <c r="EL30" s="2">
        <v>1996528.3333</v>
      </c>
      <c r="EM30" s="2">
        <v>2055536.269</v>
      </c>
      <c r="EN30" s="2">
        <v>2116288.2</v>
      </c>
      <c r="EO30" s="2">
        <v>2166090.858</v>
      </c>
      <c r="EP30" s="2">
        <v>2217076.777</v>
      </c>
      <c r="EQ30" s="2">
        <v>2269274.332</v>
      </c>
      <c r="ER30" s="2">
        <v>2322712.584</v>
      </c>
      <c r="ES30" s="2">
        <v>2377421.3</v>
      </c>
      <c r="ET30" s="2">
        <v>2403990.443</v>
      </c>
      <c r="EU30" s="2">
        <v>2430919.303</v>
      </c>
      <c r="EV30" s="2">
        <v>2458213.3</v>
      </c>
      <c r="EW30" s="2">
        <v>2485877.935</v>
      </c>
      <c r="EX30" s="2">
        <v>2513918.8</v>
      </c>
      <c r="EY30" s="2">
        <v>2570733.765</v>
      </c>
      <c r="EZ30" s="2">
        <v>2628836.499</v>
      </c>
      <c r="FA30" s="2">
        <v>2688256.276</v>
      </c>
      <c r="FB30" s="2">
        <v>2749023.035</v>
      </c>
      <c r="FC30" s="2">
        <v>2811167.4</v>
      </c>
      <c r="FD30" s="2">
        <v>2900767.578</v>
      </c>
      <c r="FE30" s="2">
        <v>2993226.103</v>
      </c>
      <c r="FF30" s="2">
        <v>3088634.243</v>
      </c>
      <c r="FG30" s="2">
        <v>3187086.178</v>
      </c>
      <c r="FH30" s="2">
        <v>3288679.1</v>
      </c>
      <c r="FI30" s="2">
        <v>3372728.546</v>
      </c>
      <c r="FJ30" s="2">
        <v>3458929.486</v>
      </c>
      <c r="FK30" s="2">
        <v>3547337.08</v>
      </c>
      <c r="FL30" s="2">
        <v>3638007.908</v>
      </c>
      <c r="FM30" s="2">
        <v>3731000</v>
      </c>
      <c r="FN30" s="20">
        <v>2578</v>
      </c>
      <c r="FO30" s="20">
        <v>2656.57</v>
      </c>
      <c r="FP30" s="20">
        <v>2736.72</v>
      </c>
      <c r="FQ30" s="20">
        <v>2820.63</v>
      </c>
      <c r="FR30" s="20">
        <v>2911.77</v>
      </c>
      <c r="FS30" s="20">
        <v>3012</v>
      </c>
      <c r="FT30" s="20">
        <v>3120.62</v>
      </c>
      <c r="FU30" s="20">
        <v>3237.9</v>
      </c>
      <c r="FV30" s="20">
        <v>3360.11</v>
      </c>
      <c r="FW30" s="20">
        <v>3481.41</v>
      </c>
      <c r="FX30" s="20">
        <v>3598</v>
      </c>
      <c r="FY30" s="20">
        <v>3709.76</v>
      </c>
      <c r="FZ30" s="20">
        <v>3815.38</v>
      </c>
      <c r="GA30" s="20">
        <v>3916.78</v>
      </c>
      <c r="GB30" s="20">
        <v>4017.69</v>
      </c>
      <c r="GC30" s="20">
        <v>4120</v>
      </c>
      <c r="GD30" s="20">
        <v>4223</v>
      </c>
      <c r="GE30" s="20">
        <v>4327.79</v>
      </c>
      <c r="GF30" s="20">
        <v>4428.59</v>
      </c>
      <c r="GG30" s="20">
        <v>4516.35</v>
      </c>
      <c r="GH30" s="20">
        <v>4586</v>
      </c>
      <c r="GI30" s="20">
        <v>4639.07</v>
      </c>
      <c r="GJ30" s="20">
        <v>4675.04</v>
      </c>
      <c r="GK30" s="20">
        <v>4701.39</v>
      </c>
      <c r="GL30" s="20">
        <v>4730.06</v>
      </c>
      <c r="GM30" s="20">
        <v>4769</v>
      </c>
      <c r="GN30" s="20">
        <v>4846</v>
      </c>
      <c r="GO30" s="20">
        <v>4934</v>
      </c>
      <c r="GP30" s="20">
        <v>4942.27</v>
      </c>
      <c r="GQ30" s="20">
        <v>5020.79</v>
      </c>
      <c r="GR30" s="20">
        <v>5110</v>
      </c>
      <c r="GS30" s="20">
        <v>5206.26</v>
      </c>
      <c r="GT30" s="20">
        <v>5309.9</v>
      </c>
      <c r="GU30" s="20">
        <v>5421.3</v>
      </c>
      <c r="GV30" s="20">
        <v>5540.86</v>
      </c>
      <c r="GW30" s="20">
        <v>5669</v>
      </c>
      <c r="GX30" s="20">
        <v>5798</v>
      </c>
      <c r="GY30" s="20">
        <v>5911</v>
      </c>
      <c r="GZ30" s="20">
        <v>6035</v>
      </c>
      <c r="HA30" s="20">
        <v>6153.74</v>
      </c>
      <c r="HB30" s="20">
        <v>6276</v>
      </c>
    </row>
    <row r="31" spans="1:210" ht="12.75">
      <c r="A31" s="15" t="s">
        <v>30</v>
      </c>
      <c r="B31" s="15" t="s">
        <v>129</v>
      </c>
      <c r="C31" s="15">
        <v>30</v>
      </c>
      <c r="D31" s="16"/>
      <c r="E31" s="7">
        <f t="shared" si="0"/>
        <v>0.9658628889049916</v>
      </c>
      <c r="F31" s="19">
        <v>4.6315071</v>
      </c>
      <c r="G31" s="19">
        <v>4.7840058</v>
      </c>
      <c r="H31" s="19">
        <v>5.0309121</v>
      </c>
      <c r="I31" s="19">
        <v>5.1051808</v>
      </c>
      <c r="J31" s="19">
        <v>4.7922324</v>
      </c>
      <c r="K31" s="19">
        <v>4.9364955</v>
      </c>
      <c r="L31" s="19">
        <v>5.2847892</v>
      </c>
      <c r="M31" s="19">
        <v>6.1043354</v>
      </c>
      <c r="N31" s="19">
        <v>5.927894</v>
      </c>
      <c r="O31" s="19">
        <v>5.3485316</v>
      </c>
      <c r="P31" s="19">
        <v>4.3412995</v>
      </c>
      <c r="Q31" s="19">
        <v>4.4609521</v>
      </c>
      <c r="R31" s="19">
        <v>4.8319011</v>
      </c>
      <c r="S31" s="19">
        <v>4.2440659</v>
      </c>
      <c r="T31" s="19">
        <v>3.6797203</v>
      </c>
      <c r="U31" s="19">
        <v>3.8899725</v>
      </c>
      <c r="V31" s="19">
        <v>4.6351817</v>
      </c>
      <c r="W31" s="19">
        <v>4.6325618</v>
      </c>
      <c r="X31" s="19">
        <v>2.7050491</v>
      </c>
      <c r="Y31" s="19">
        <v>3.0749783</v>
      </c>
      <c r="Z31" s="19">
        <v>3.3933937</v>
      </c>
      <c r="AA31" s="19">
        <v>3.682108</v>
      </c>
      <c r="AB31" s="19">
        <v>3.7342199</v>
      </c>
      <c r="AC31" s="19">
        <v>3.2124596</v>
      </c>
      <c r="AD31" s="19">
        <v>4.6402696</v>
      </c>
      <c r="AE31" s="19">
        <v>2.8194881</v>
      </c>
      <c r="AF31" s="19">
        <v>4.2177663</v>
      </c>
      <c r="AG31" s="19">
        <v>4.0155657</v>
      </c>
      <c r="AH31" s="19">
        <v>5.5087063</v>
      </c>
      <c r="AI31" s="19">
        <v>3.6486834</v>
      </c>
      <c r="AJ31" s="19">
        <v>3.1112244</v>
      </c>
      <c r="AK31" s="19">
        <v>2.6892349</v>
      </c>
      <c r="AL31" s="19">
        <v>2.6150195</v>
      </c>
      <c r="AM31" s="19">
        <v>4.1696351</v>
      </c>
      <c r="AN31" s="19">
        <v>4.33325</v>
      </c>
      <c r="AO31" s="19">
        <v>4.7730431</v>
      </c>
      <c r="AP31" s="19">
        <v>5.7250092</v>
      </c>
      <c r="AQ31" s="19">
        <v>5.7753543</v>
      </c>
      <c r="AR31" s="19">
        <v>5.7672894</v>
      </c>
      <c r="AS31" s="19">
        <v>5.2474529</v>
      </c>
      <c r="AT31" s="19">
        <v>4.3953807</v>
      </c>
      <c r="AU31" s="19">
        <v>526.74659</v>
      </c>
      <c r="AV31" s="19">
        <v>535.72353</v>
      </c>
      <c r="AW31" s="19">
        <v>538.88985</v>
      </c>
      <c r="AX31" s="19">
        <v>545.55549</v>
      </c>
      <c r="AY31" s="19">
        <v>556.11576</v>
      </c>
      <c r="AZ31" s="19">
        <v>573.11963</v>
      </c>
      <c r="BA31" s="19">
        <v>578.51139</v>
      </c>
      <c r="BB31" s="19">
        <v>583.69244</v>
      </c>
      <c r="BC31" s="19">
        <v>601.2992</v>
      </c>
      <c r="BD31" s="19">
        <v>614.5124</v>
      </c>
      <c r="BE31" s="19">
        <v>607.56869</v>
      </c>
      <c r="BF31" s="19">
        <v>615.27417</v>
      </c>
      <c r="BG31" s="19">
        <v>628.22322</v>
      </c>
      <c r="BH31" s="19">
        <v>643.02867</v>
      </c>
      <c r="BI31" s="19">
        <v>640.10015</v>
      </c>
      <c r="BJ31" s="19">
        <v>625.40306</v>
      </c>
      <c r="BK31" s="19">
        <v>623.59345</v>
      </c>
      <c r="BL31" s="19">
        <v>619.29061</v>
      </c>
      <c r="BM31" s="19">
        <v>623.62215</v>
      </c>
      <c r="BN31" s="19">
        <v>635.43803</v>
      </c>
      <c r="BO31" s="19">
        <v>641.44758</v>
      </c>
      <c r="BP31" s="19">
        <v>634.3532</v>
      </c>
      <c r="BQ31" s="19">
        <v>622.41803</v>
      </c>
      <c r="BR31" s="19">
        <v>673.08355</v>
      </c>
      <c r="BS31" s="19">
        <v>604.36983</v>
      </c>
      <c r="BT31" s="19">
        <v>507.31824</v>
      </c>
      <c r="BU31" s="19">
        <v>537.31558</v>
      </c>
      <c r="BV31" s="19">
        <v>584.45792</v>
      </c>
      <c r="BW31" s="19">
        <v>553.27626</v>
      </c>
      <c r="BX31" s="19">
        <v>565.43957</v>
      </c>
      <c r="BY31" s="19">
        <v>573.82006</v>
      </c>
      <c r="BZ31" s="19">
        <v>510.41887</v>
      </c>
      <c r="CA31" s="19">
        <v>446.68482</v>
      </c>
      <c r="CB31" s="19">
        <v>505.17679</v>
      </c>
      <c r="CC31" s="19">
        <v>520.6283</v>
      </c>
      <c r="CD31" s="19">
        <v>528.158</v>
      </c>
      <c r="CE31" s="19">
        <v>550.95488</v>
      </c>
      <c r="CF31" s="19">
        <v>563.87901</v>
      </c>
      <c r="CG31" s="19">
        <v>549.03005</v>
      </c>
      <c r="CH31" s="19">
        <v>584.77832</v>
      </c>
      <c r="CI31" s="19">
        <v>634.59002</v>
      </c>
      <c r="CJ31" s="2">
        <v>53.137752843529</v>
      </c>
      <c r="CK31" s="2">
        <v>53.329658475531</v>
      </c>
      <c r="CL31" s="2">
        <v>53.3917396760634</v>
      </c>
      <c r="CM31" s="2">
        <v>53.3527243699396</v>
      </c>
      <c r="CN31" s="2">
        <v>53.2381875138941</v>
      </c>
      <c r="CO31" s="2">
        <v>53.0699633987957</v>
      </c>
      <c r="CP31" s="2">
        <v>53.0496308368351</v>
      </c>
      <c r="CQ31" s="2">
        <v>53.0071082181334</v>
      </c>
      <c r="CR31" s="2">
        <v>52.9532305949875</v>
      </c>
      <c r="CS31" s="2">
        <v>52.8957869404007</v>
      </c>
      <c r="CT31" s="2">
        <v>52.8399236271901</v>
      </c>
      <c r="CU31" s="2">
        <v>52.7963731887559</v>
      </c>
      <c r="CV31" s="2">
        <v>52.7642666164465</v>
      </c>
      <c r="CW31" s="2">
        <v>52.7354978798047</v>
      </c>
      <c r="CX31" s="2">
        <v>52.6969240422213</v>
      </c>
      <c r="CY31" s="2">
        <v>52.6411634399466</v>
      </c>
      <c r="CZ31" s="2">
        <v>52.6943388471513</v>
      </c>
      <c r="DA31" s="2">
        <v>52.7357290125133</v>
      </c>
      <c r="DB31" s="2">
        <v>52.7654216725434</v>
      </c>
      <c r="DC31" s="2">
        <v>52.7838560203396</v>
      </c>
      <c r="DD31" s="2">
        <v>52.7918490335923</v>
      </c>
      <c r="DE31" s="2">
        <v>52.8486500051454</v>
      </c>
      <c r="DF31" s="2">
        <v>52.8974842286092</v>
      </c>
      <c r="DG31" s="2">
        <v>52.9398624786533</v>
      </c>
      <c r="DH31" s="2">
        <v>52.9775041089079</v>
      </c>
      <c r="DI31" s="2">
        <v>53.0122369088812</v>
      </c>
      <c r="DJ31" s="2">
        <v>53.1359788288703</v>
      </c>
      <c r="DK31" s="2">
        <v>53.1679311069094</v>
      </c>
      <c r="DL31" s="2">
        <v>53.1079252393257</v>
      </c>
      <c r="DM31" s="2">
        <v>52.9562559412501</v>
      </c>
      <c r="DN31" s="2">
        <v>52.7137344665885</v>
      </c>
      <c r="DO31" s="2">
        <v>51.9181183102315</v>
      </c>
      <c r="DP31" s="2">
        <v>51.1340368132871</v>
      </c>
      <c r="DQ31" s="2">
        <v>53.5676134866878</v>
      </c>
      <c r="DR31" s="2">
        <v>53.0036198396794</v>
      </c>
      <c r="DS31" s="2">
        <v>52.4461353263754</v>
      </c>
      <c r="DT31" s="2">
        <v>51.9471205481334</v>
      </c>
      <c r="DU31" s="2">
        <v>51.6601715648535</v>
      </c>
      <c r="DV31" s="2">
        <v>51.409088940032</v>
      </c>
      <c r="DW31" s="2">
        <v>51.1917522697588</v>
      </c>
      <c r="DX31" s="2">
        <v>51.0062521384802</v>
      </c>
      <c r="DY31" s="2">
        <v>12099997.7</v>
      </c>
      <c r="DZ31" s="2">
        <v>12365035.946</v>
      </c>
      <c r="EA31" s="2">
        <v>12635881.322</v>
      </c>
      <c r="EB31" s="2">
        <v>12912661.104</v>
      </c>
      <c r="EC31" s="2">
        <v>13195505.357</v>
      </c>
      <c r="ED31" s="2">
        <v>13484547</v>
      </c>
      <c r="EE31" s="2">
        <v>13827762.93</v>
      </c>
      <c r="EF31" s="2">
        <v>14179719.491</v>
      </c>
      <c r="EG31" s="2">
        <v>14540639.402</v>
      </c>
      <c r="EH31" s="2">
        <v>14910751.064</v>
      </c>
      <c r="EI31" s="2">
        <v>15290288.7</v>
      </c>
      <c r="EJ31" s="2">
        <v>15681193.351</v>
      </c>
      <c r="EK31" s="2">
        <v>16082094.692</v>
      </c>
      <c r="EL31" s="2">
        <v>16493248.451</v>
      </c>
      <c r="EM31" s="2">
        <v>16914916.894</v>
      </c>
      <c r="EN31" s="2">
        <v>17347369</v>
      </c>
      <c r="EO31" s="2">
        <v>17832312.287</v>
      </c>
      <c r="EP31" s="2">
        <v>18330812.839</v>
      </c>
      <c r="EQ31" s="2">
        <v>18843249.689</v>
      </c>
      <c r="ER31" s="2">
        <v>19370012.468</v>
      </c>
      <c r="ES31" s="2">
        <v>19911501.7</v>
      </c>
      <c r="ET31" s="2">
        <v>20490674.12</v>
      </c>
      <c r="EU31" s="2">
        <v>21086693.41</v>
      </c>
      <c r="EV31" s="2">
        <v>21700049.63</v>
      </c>
      <c r="EW31" s="2">
        <v>22331247.06</v>
      </c>
      <c r="EX31" s="2">
        <v>22980804.7</v>
      </c>
      <c r="EY31" s="2">
        <v>23729959.59</v>
      </c>
      <c r="EZ31" s="2">
        <v>24503536.31</v>
      </c>
      <c r="FA31" s="2">
        <v>25302330.97</v>
      </c>
      <c r="FB31" s="2">
        <v>26127165.68</v>
      </c>
      <c r="FC31" s="2">
        <v>26978889.3</v>
      </c>
      <c r="FD31" s="2">
        <v>27492720.37</v>
      </c>
      <c r="FE31" s="2">
        <v>28016338.77</v>
      </c>
      <c r="FF31" s="2">
        <v>28549930.96</v>
      </c>
      <c r="FG31" s="2">
        <v>29093686.93</v>
      </c>
      <c r="FH31" s="2">
        <v>29647800.3</v>
      </c>
      <c r="FI31" s="2">
        <v>30250886.18</v>
      </c>
      <c r="FJ31" s="2">
        <v>30866952.51</v>
      </c>
      <c r="FK31" s="2">
        <v>31496292.43</v>
      </c>
      <c r="FL31" s="2">
        <v>32139205.91</v>
      </c>
      <c r="FM31" s="2">
        <v>32796000</v>
      </c>
      <c r="FN31" s="20">
        <v>22771</v>
      </c>
      <c r="FO31" s="20">
        <v>23186.04</v>
      </c>
      <c r="FP31" s="20">
        <v>23666.36</v>
      </c>
      <c r="FQ31" s="20">
        <v>24202.44</v>
      </c>
      <c r="FR31" s="20">
        <v>24785.79</v>
      </c>
      <c r="FS31" s="20">
        <v>25409</v>
      </c>
      <c r="FT31" s="20">
        <v>26065.71</v>
      </c>
      <c r="FU31" s="20">
        <v>26750.6</v>
      </c>
      <c r="FV31" s="20">
        <v>27459.4</v>
      </c>
      <c r="FW31" s="20">
        <v>28188.92</v>
      </c>
      <c r="FX31" s="20">
        <v>28937</v>
      </c>
      <c r="FY31" s="20">
        <v>29701.27</v>
      </c>
      <c r="FZ31" s="20">
        <v>30479.14</v>
      </c>
      <c r="GA31" s="20">
        <v>31275.42</v>
      </c>
      <c r="GB31" s="20">
        <v>32098.49</v>
      </c>
      <c r="GC31" s="20">
        <v>32954</v>
      </c>
      <c r="GD31" s="20">
        <v>33841.04</v>
      </c>
      <c r="GE31" s="20">
        <v>34759.76</v>
      </c>
      <c r="GF31" s="20">
        <v>35711.36</v>
      </c>
      <c r="GG31" s="20">
        <v>36696.848</v>
      </c>
      <c r="GH31" s="20">
        <v>37717</v>
      </c>
      <c r="GI31" s="20">
        <v>38772.368</v>
      </c>
      <c r="GJ31" s="20">
        <v>39863.32</v>
      </c>
      <c r="GK31" s="20">
        <v>40990</v>
      </c>
      <c r="GL31" s="20">
        <v>42152.32</v>
      </c>
      <c r="GM31" s="20">
        <v>43350</v>
      </c>
      <c r="GN31" s="20">
        <v>44658.928</v>
      </c>
      <c r="GO31" s="20">
        <v>46087.06</v>
      </c>
      <c r="GP31" s="20">
        <v>47643.232</v>
      </c>
      <c r="GQ31" s="20">
        <v>49337.26</v>
      </c>
      <c r="GR31" s="20">
        <v>51180</v>
      </c>
      <c r="GS31" s="20">
        <v>52954</v>
      </c>
      <c r="GT31" s="20">
        <v>54790</v>
      </c>
      <c r="GU31" s="20">
        <v>53297</v>
      </c>
      <c r="GV31" s="20">
        <v>54890</v>
      </c>
      <c r="GW31" s="20">
        <v>56530</v>
      </c>
      <c r="GX31" s="20">
        <v>58234</v>
      </c>
      <c r="GY31" s="20">
        <v>59750</v>
      </c>
      <c r="GZ31" s="20">
        <v>61266</v>
      </c>
      <c r="HA31" s="20">
        <v>62782</v>
      </c>
      <c r="HB31" s="20">
        <v>64298</v>
      </c>
    </row>
    <row r="32" spans="1:210" ht="12.75">
      <c r="A32" s="15" t="s">
        <v>31</v>
      </c>
      <c r="B32" s="15" t="s">
        <v>130</v>
      </c>
      <c r="C32" s="15">
        <v>31</v>
      </c>
      <c r="D32" s="16"/>
      <c r="E32" s="7">
        <f t="shared" si="0"/>
        <v>0.8994000762436952</v>
      </c>
      <c r="F32" s="19">
        <v>29.358366</v>
      </c>
      <c r="G32" s="19">
        <v>29.966755</v>
      </c>
      <c r="H32" s="19">
        <v>28.643571</v>
      </c>
      <c r="I32" s="19">
        <v>25.481719</v>
      </c>
      <c r="J32" s="19">
        <v>26.076552</v>
      </c>
      <c r="K32" s="19">
        <v>29.90083</v>
      </c>
      <c r="L32" s="19">
        <v>29.188186</v>
      </c>
      <c r="M32" s="19">
        <v>27.27172</v>
      </c>
      <c r="N32" s="19">
        <v>27.186929</v>
      </c>
      <c r="O32" s="19">
        <v>27.392198</v>
      </c>
      <c r="P32" s="19">
        <v>31.485162</v>
      </c>
      <c r="Q32" s="19">
        <v>31.323931</v>
      </c>
      <c r="R32" s="19">
        <v>29.029838</v>
      </c>
      <c r="S32" s="19">
        <v>31.086223</v>
      </c>
      <c r="T32" s="19">
        <v>33.112277</v>
      </c>
      <c r="U32" s="19">
        <v>34.806369</v>
      </c>
      <c r="V32" s="19">
        <v>30.248604</v>
      </c>
      <c r="W32" s="19">
        <v>26.084078</v>
      </c>
      <c r="X32" s="19">
        <v>22.902979</v>
      </c>
      <c r="Y32" s="19">
        <v>26.466189</v>
      </c>
      <c r="Z32" s="19">
        <v>28.422742</v>
      </c>
      <c r="AA32" s="19">
        <v>25.7319</v>
      </c>
      <c r="AB32" s="19">
        <v>25.700804</v>
      </c>
      <c r="AC32" s="19">
        <v>25.617846</v>
      </c>
      <c r="AD32" s="19">
        <v>25.201085</v>
      </c>
      <c r="AE32" s="19">
        <v>25.973981</v>
      </c>
      <c r="AF32" s="19">
        <v>25.206478</v>
      </c>
      <c r="AG32" s="19">
        <v>26.225377</v>
      </c>
      <c r="AH32" s="19">
        <v>28.475855</v>
      </c>
      <c r="AI32" s="19">
        <v>31.389027</v>
      </c>
      <c r="AJ32" s="19">
        <v>30.302574</v>
      </c>
      <c r="AK32" s="19">
        <v>24.722258</v>
      </c>
      <c r="AL32" s="19">
        <v>22.434676</v>
      </c>
      <c r="AM32" s="19">
        <v>19.640498</v>
      </c>
      <c r="AN32" s="19">
        <v>20.577997</v>
      </c>
      <c r="AO32" s="19">
        <v>20.07782</v>
      </c>
      <c r="AP32" s="19">
        <v>20.4039</v>
      </c>
      <c r="AQ32" s="19">
        <v>20.917438</v>
      </c>
      <c r="AR32" s="19">
        <v>21.376744</v>
      </c>
      <c r="AS32" s="19">
        <v>20.614221</v>
      </c>
      <c r="AT32" s="19">
        <v>20.896722</v>
      </c>
      <c r="AU32" s="19">
        <v>7491.0824</v>
      </c>
      <c r="AV32" s="19">
        <v>8008.2793</v>
      </c>
      <c r="AW32" s="19">
        <v>8140.2401</v>
      </c>
      <c r="AX32" s="19">
        <v>8371.1136</v>
      </c>
      <c r="AY32" s="19">
        <v>8817.2117</v>
      </c>
      <c r="AZ32" s="19">
        <v>9216.2111</v>
      </c>
      <c r="BA32" s="19">
        <v>9374.8193</v>
      </c>
      <c r="BB32" s="19">
        <v>9496.6476</v>
      </c>
      <c r="BC32" s="19">
        <v>9552.2558</v>
      </c>
      <c r="BD32" s="19">
        <v>10600.349</v>
      </c>
      <c r="BE32" s="19">
        <v>11411.763</v>
      </c>
      <c r="BF32" s="19">
        <v>11655.935</v>
      </c>
      <c r="BG32" s="19">
        <v>12411.812</v>
      </c>
      <c r="BH32" s="19">
        <v>13272.415</v>
      </c>
      <c r="BI32" s="19">
        <v>13695.606</v>
      </c>
      <c r="BJ32" s="19">
        <v>13924.941</v>
      </c>
      <c r="BK32" s="19">
        <v>13690.214</v>
      </c>
      <c r="BL32" s="19">
        <v>13551.075</v>
      </c>
      <c r="BM32" s="19">
        <v>13722.849</v>
      </c>
      <c r="BN32" s="19">
        <v>14754.193</v>
      </c>
      <c r="BO32" s="19">
        <v>15549.39</v>
      </c>
      <c r="BP32" s="19">
        <v>15719.428</v>
      </c>
      <c r="BQ32" s="19">
        <v>16113.555</v>
      </c>
      <c r="BR32" s="19">
        <v>16449.205</v>
      </c>
      <c r="BS32" s="19">
        <v>16912.033</v>
      </c>
      <c r="BT32" s="19">
        <v>17387.06</v>
      </c>
      <c r="BU32" s="19">
        <v>17728</v>
      </c>
      <c r="BV32" s="19">
        <v>18454.435</v>
      </c>
      <c r="BW32" s="19">
        <v>19358.908</v>
      </c>
      <c r="BX32" s="19">
        <v>20403.855</v>
      </c>
      <c r="BY32" s="19">
        <v>20270.448</v>
      </c>
      <c r="BZ32" s="19">
        <v>18691.555</v>
      </c>
      <c r="CA32" s="19">
        <v>17888.937</v>
      </c>
      <c r="CB32" s="19">
        <v>17532.271</v>
      </c>
      <c r="CC32" s="19">
        <v>18175.779</v>
      </c>
      <c r="CD32" s="19">
        <v>18789.065</v>
      </c>
      <c r="CE32" s="19">
        <v>19488.601</v>
      </c>
      <c r="CF32" s="19">
        <v>20671.83</v>
      </c>
      <c r="CG32" s="19">
        <v>21738.635</v>
      </c>
      <c r="CH32" s="19">
        <v>22544.216</v>
      </c>
      <c r="CI32" s="19">
        <v>23792.068</v>
      </c>
      <c r="CJ32" s="2">
        <v>62.392762979684</v>
      </c>
      <c r="CK32" s="2">
        <v>62.8474660390047</v>
      </c>
      <c r="CL32" s="2">
        <v>63.3228643954576</v>
      </c>
      <c r="CM32" s="2">
        <v>63.7767217333628</v>
      </c>
      <c r="CN32" s="2">
        <v>64.3220054737305</v>
      </c>
      <c r="CO32" s="2">
        <v>65.0306617002629</v>
      </c>
      <c r="CP32" s="2">
        <v>65.1474569744597</v>
      </c>
      <c r="CQ32" s="2">
        <v>65.1521333478072</v>
      </c>
      <c r="CR32" s="2">
        <v>65.2151886103307</v>
      </c>
      <c r="CS32" s="2">
        <v>65.6186019463668</v>
      </c>
      <c r="CT32" s="2">
        <v>66.2396873643074</v>
      </c>
      <c r="CU32" s="2">
        <v>66.619899415078</v>
      </c>
      <c r="CV32" s="2">
        <v>66.8006433405172</v>
      </c>
      <c r="CW32" s="2">
        <v>66.9551568581226</v>
      </c>
      <c r="CX32" s="2">
        <v>67.1266171818376</v>
      </c>
      <c r="CY32" s="2">
        <v>67.3720568881342</v>
      </c>
      <c r="CZ32" s="2">
        <v>67.4217740795599</v>
      </c>
      <c r="DA32" s="2">
        <v>67.5008789407048</v>
      </c>
      <c r="DB32" s="2">
        <v>67.5665628024406</v>
      </c>
      <c r="DC32" s="2">
        <v>67.6614811542497</v>
      </c>
      <c r="DD32" s="2">
        <v>67.7146338912134</v>
      </c>
      <c r="DE32" s="2">
        <v>67.8510593333333</v>
      </c>
      <c r="DF32" s="2">
        <v>67.8904983633727</v>
      </c>
      <c r="DG32" s="2">
        <v>67.904261470346</v>
      </c>
      <c r="DH32" s="2">
        <v>67.9623414584187</v>
      </c>
      <c r="DI32" s="2">
        <v>68.1058139534884</v>
      </c>
      <c r="DJ32" s="2">
        <v>67.9532815982107</v>
      </c>
      <c r="DK32" s="2">
        <v>67.8156542469086</v>
      </c>
      <c r="DL32" s="2">
        <v>67.638023146839</v>
      </c>
      <c r="DM32" s="2">
        <v>67.5570195687223</v>
      </c>
      <c r="DN32" s="2">
        <v>67.3006137184115</v>
      </c>
      <c r="DO32" s="2">
        <v>67.1397319505385</v>
      </c>
      <c r="DP32" s="2">
        <v>66.9813442483142</v>
      </c>
      <c r="DQ32" s="2">
        <v>66.8781756020529</v>
      </c>
      <c r="DR32" s="2">
        <v>66.78980695618</v>
      </c>
      <c r="DS32" s="2">
        <v>66.7551722787784</v>
      </c>
      <c r="DT32" s="2">
        <v>66.7552652878049</v>
      </c>
      <c r="DU32" s="2">
        <v>66.7841483587038</v>
      </c>
      <c r="DV32" s="2">
        <v>66.8353852901223</v>
      </c>
      <c r="DW32" s="2">
        <v>66.9021214133591</v>
      </c>
      <c r="DX32" s="2">
        <v>67.0340293890178</v>
      </c>
      <c r="DY32" s="2">
        <v>2763999.4</v>
      </c>
      <c r="DZ32" s="2">
        <v>2803625.46</v>
      </c>
      <c r="EA32" s="2">
        <v>2843829.84</v>
      </c>
      <c r="EB32" s="2">
        <v>2884621.124</v>
      </c>
      <c r="EC32" s="2">
        <v>2926008.029</v>
      </c>
      <c r="ED32" s="2">
        <v>2967999.4</v>
      </c>
      <c r="EE32" s="2">
        <v>2984405.004</v>
      </c>
      <c r="EF32" s="2">
        <v>3000907.262</v>
      </c>
      <c r="EG32" s="2">
        <v>3017506.777</v>
      </c>
      <c r="EH32" s="2">
        <v>3034204.154</v>
      </c>
      <c r="EI32" s="2">
        <v>3051000</v>
      </c>
      <c r="EJ32" s="2">
        <v>3075174.557</v>
      </c>
      <c r="EK32" s="2">
        <v>3099549.851</v>
      </c>
      <c r="EL32" s="2">
        <v>3124127.619</v>
      </c>
      <c r="EM32" s="2">
        <v>3148909.612</v>
      </c>
      <c r="EN32" s="2">
        <v>3173897.6</v>
      </c>
      <c r="EO32" s="2">
        <v>3186353.043</v>
      </c>
      <c r="EP32" s="2">
        <v>3198866.653</v>
      </c>
      <c r="EQ32" s="2">
        <v>3211438.73</v>
      </c>
      <c r="ER32" s="2">
        <v>3224069.577</v>
      </c>
      <c r="ES32" s="2">
        <v>3236759.5</v>
      </c>
      <c r="ET32" s="2">
        <v>3256850.848</v>
      </c>
      <c r="EU32" s="2">
        <v>3277074.356</v>
      </c>
      <c r="EV32" s="2">
        <v>3297430.937</v>
      </c>
      <c r="EW32" s="2">
        <v>3317921.51</v>
      </c>
      <c r="EX32" s="2">
        <v>3338547</v>
      </c>
      <c r="EY32" s="2">
        <v>3341942.389</v>
      </c>
      <c r="EZ32" s="2">
        <v>3345346.224</v>
      </c>
      <c r="FA32" s="2">
        <v>3348758.526</v>
      </c>
      <c r="FB32" s="2">
        <v>3352179.311</v>
      </c>
      <c r="FC32" s="2">
        <v>3355608.6</v>
      </c>
      <c r="FD32" s="2">
        <v>3366386.16</v>
      </c>
      <c r="FE32" s="2">
        <v>3377199.377</v>
      </c>
      <c r="FF32" s="2">
        <v>3388048.376</v>
      </c>
      <c r="FG32" s="2">
        <v>3398933.276</v>
      </c>
      <c r="FH32" s="2">
        <v>3409854.2</v>
      </c>
      <c r="FI32" s="2">
        <v>3421207.346</v>
      </c>
      <c r="FJ32" s="2">
        <v>3432598.371</v>
      </c>
      <c r="FK32" s="2">
        <v>3444027.404</v>
      </c>
      <c r="FL32" s="2">
        <v>3455494.571</v>
      </c>
      <c r="FM32" s="2">
        <v>3467000</v>
      </c>
      <c r="FN32" s="20">
        <v>4430</v>
      </c>
      <c r="FO32" s="20">
        <v>4461</v>
      </c>
      <c r="FP32" s="20">
        <v>4491</v>
      </c>
      <c r="FQ32" s="20">
        <v>4523</v>
      </c>
      <c r="FR32" s="20">
        <v>4549</v>
      </c>
      <c r="FS32" s="20">
        <v>4564</v>
      </c>
      <c r="FT32" s="20">
        <v>4581</v>
      </c>
      <c r="FU32" s="20">
        <v>4606</v>
      </c>
      <c r="FV32" s="20">
        <v>4627</v>
      </c>
      <c r="FW32" s="20">
        <v>4624</v>
      </c>
      <c r="FX32" s="20">
        <v>4606</v>
      </c>
      <c r="FY32" s="20">
        <v>4612</v>
      </c>
      <c r="FZ32" s="20">
        <v>4640</v>
      </c>
      <c r="GA32" s="20">
        <v>4666</v>
      </c>
      <c r="GB32" s="20">
        <v>4691</v>
      </c>
      <c r="GC32" s="20">
        <v>4711</v>
      </c>
      <c r="GD32" s="20">
        <v>4726</v>
      </c>
      <c r="GE32" s="20">
        <v>4739</v>
      </c>
      <c r="GF32" s="20">
        <v>4753</v>
      </c>
      <c r="GG32" s="20">
        <v>4765</v>
      </c>
      <c r="GH32" s="20">
        <v>4780</v>
      </c>
      <c r="GI32" s="20">
        <v>4800</v>
      </c>
      <c r="GJ32" s="20">
        <v>4827</v>
      </c>
      <c r="GK32" s="20">
        <v>4856</v>
      </c>
      <c r="GL32" s="20">
        <v>4882</v>
      </c>
      <c r="GM32" s="20">
        <v>4902</v>
      </c>
      <c r="GN32" s="20">
        <v>4918</v>
      </c>
      <c r="GO32" s="20">
        <v>4932</v>
      </c>
      <c r="GP32" s="20">
        <v>4946</v>
      </c>
      <c r="GQ32" s="20">
        <v>4964</v>
      </c>
      <c r="GR32" s="20">
        <v>4986</v>
      </c>
      <c r="GS32" s="20">
        <v>5014</v>
      </c>
      <c r="GT32" s="20">
        <v>5042</v>
      </c>
      <c r="GU32" s="20">
        <v>5066</v>
      </c>
      <c r="GV32" s="20">
        <v>5089</v>
      </c>
      <c r="GW32" s="20">
        <v>5108</v>
      </c>
      <c r="GX32" s="20">
        <v>5125</v>
      </c>
      <c r="GY32" s="20">
        <v>5140</v>
      </c>
      <c r="GZ32" s="20">
        <v>5153</v>
      </c>
      <c r="HA32" s="20">
        <v>5165</v>
      </c>
      <c r="HB32" s="20">
        <v>5176</v>
      </c>
    </row>
    <row r="33" spans="1:210" ht="12.75">
      <c r="A33" s="15" t="s">
        <v>32</v>
      </c>
      <c r="B33" s="15" t="s">
        <v>131</v>
      </c>
      <c r="C33" s="15">
        <v>32</v>
      </c>
      <c r="D33" s="16"/>
      <c r="E33" s="7">
        <f t="shared" si="0"/>
        <v>1.0218469899292943</v>
      </c>
      <c r="F33" s="19">
        <v>22.734155</v>
      </c>
      <c r="G33" s="19">
        <v>22.992031</v>
      </c>
      <c r="H33" s="19">
        <v>23.545377</v>
      </c>
      <c r="I33" s="19">
        <v>23.756559</v>
      </c>
      <c r="J33" s="19">
        <v>25.30931</v>
      </c>
      <c r="K33" s="19">
        <v>25.150288</v>
      </c>
      <c r="L33" s="19">
        <v>26.063154</v>
      </c>
      <c r="M33" s="19">
        <v>26.083225</v>
      </c>
      <c r="N33" s="19">
        <v>26.425407</v>
      </c>
      <c r="O33" s="19">
        <v>27.645658</v>
      </c>
      <c r="P33" s="19">
        <v>27.438777</v>
      </c>
      <c r="Q33" s="19">
        <v>27.220128</v>
      </c>
      <c r="R33" s="19">
        <v>27.4265</v>
      </c>
      <c r="S33" s="19">
        <v>28.601108</v>
      </c>
      <c r="T33" s="19">
        <v>29.220776</v>
      </c>
      <c r="U33" s="19">
        <v>24.742543</v>
      </c>
      <c r="V33" s="19">
        <v>25.776129</v>
      </c>
      <c r="W33" s="19">
        <v>25.112909</v>
      </c>
      <c r="X33" s="19">
        <v>21.787703</v>
      </c>
      <c r="Y33" s="19">
        <v>24.479583</v>
      </c>
      <c r="Z33" s="19">
        <v>25.213818</v>
      </c>
      <c r="AA33" s="19">
        <v>23.716003</v>
      </c>
      <c r="AB33" s="19">
        <v>23.30633</v>
      </c>
      <c r="AC33" s="19">
        <v>23.076359</v>
      </c>
      <c r="AD33" s="19">
        <v>23.183913</v>
      </c>
      <c r="AE33" s="19">
        <v>23.025799</v>
      </c>
      <c r="AF33" s="19">
        <v>22.926238</v>
      </c>
      <c r="AG33" s="19">
        <v>24.880884000000002</v>
      </c>
      <c r="AH33" s="19">
        <v>26.570067</v>
      </c>
      <c r="AI33" s="19">
        <v>26.722302</v>
      </c>
      <c r="AJ33" s="19">
        <v>27.059793</v>
      </c>
      <c r="AK33" s="19">
        <v>25.595051</v>
      </c>
      <c r="AL33" s="19">
        <v>23.891924</v>
      </c>
      <c r="AM33" s="19">
        <v>21.233387</v>
      </c>
      <c r="AN33" s="19">
        <v>22.17954</v>
      </c>
      <c r="AO33" s="19">
        <v>22.904723</v>
      </c>
      <c r="AP33" s="19">
        <v>21.993983</v>
      </c>
      <c r="AQ33" s="19">
        <v>21.548795</v>
      </c>
      <c r="AR33" s="19">
        <v>23.138155</v>
      </c>
      <c r="AS33" s="19">
        <v>23.584497</v>
      </c>
      <c r="AT33" s="19">
        <v>24.339865</v>
      </c>
      <c r="AU33" s="19">
        <v>7824.5235</v>
      </c>
      <c r="AV33" s="19">
        <v>8181.104</v>
      </c>
      <c r="AW33" s="19">
        <v>8607.9216</v>
      </c>
      <c r="AX33" s="19">
        <v>8925.2133</v>
      </c>
      <c r="AY33" s="19">
        <v>9479.8037</v>
      </c>
      <c r="AZ33" s="19">
        <v>9820.1155</v>
      </c>
      <c r="BA33" s="19">
        <v>10283.364</v>
      </c>
      <c r="BB33" s="19">
        <v>10679.1</v>
      </c>
      <c r="BC33" s="19">
        <v>11083.011</v>
      </c>
      <c r="BD33" s="19">
        <v>11830.155</v>
      </c>
      <c r="BE33" s="19">
        <v>12336.117</v>
      </c>
      <c r="BF33" s="19">
        <v>12801.24</v>
      </c>
      <c r="BG33" s="19">
        <v>13261.595</v>
      </c>
      <c r="BH33" s="19">
        <v>13924.784</v>
      </c>
      <c r="BI33" s="19">
        <v>14306.765</v>
      </c>
      <c r="BJ33" s="19">
        <v>13987.6</v>
      </c>
      <c r="BK33" s="19">
        <v>14562.501</v>
      </c>
      <c r="BL33" s="19">
        <v>14943.396</v>
      </c>
      <c r="BM33" s="19">
        <v>15037.906</v>
      </c>
      <c r="BN33" s="19">
        <v>15966.622</v>
      </c>
      <c r="BO33" s="19">
        <v>16217.392</v>
      </c>
      <c r="BP33" s="19">
        <v>16291.606</v>
      </c>
      <c r="BQ33" s="19">
        <v>16552.395</v>
      </c>
      <c r="BR33" s="19">
        <v>16838.915</v>
      </c>
      <c r="BS33" s="19">
        <v>17111.667</v>
      </c>
      <c r="BT33" s="19">
        <v>17241.042</v>
      </c>
      <c r="BU33" s="19">
        <v>17439.304</v>
      </c>
      <c r="BV33" s="19">
        <v>18154.116</v>
      </c>
      <c r="BW33" s="19">
        <v>19006.177</v>
      </c>
      <c r="BX33" s="19">
        <v>19518.86</v>
      </c>
      <c r="BY33" s="19">
        <v>20023.308</v>
      </c>
      <c r="BZ33" s="19">
        <v>19894.751</v>
      </c>
      <c r="CA33" s="19">
        <v>19848.727</v>
      </c>
      <c r="CB33" s="19">
        <v>19448.499</v>
      </c>
      <c r="CC33" s="19">
        <v>19821.284</v>
      </c>
      <c r="CD33" s="19">
        <v>20115.693</v>
      </c>
      <c r="CE33" s="19">
        <v>20228.233</v>
      </c>
      <c r="CF33" s="19">
        <v>20511.101</v>
      </c>
      <c r="CG33" s="19">
        <v>21214.251</v>
      </c>
      <c r="CH33" s="19">
        <v>21768.63</v>
      </c>
      <c r="CI33" s="19">
        <v>22357.693</v>
      </c>
      <c r="CJ33" s="2">
        <v>61.9910703966378</v>
      </c>
      <c r="CK33" s="2">
        <v>62.2107214869051</v>
      </c>
      <c r="CL33" s="2">
        <v>61.9650225328737</v>
      </c>
      <c r="CM33" s="2">
        <v>61.7618354943952</v>
      </c>
      <c r="CN33" s="2">
        <v>61.9904186503829</v>
      </c>
      <c r="CO33" s="2">
        <v>62.285164485828</v>
      </c>
      <c r="CP33" s="2">
        <v>62.2766862338296</v>
      </c>
      <c r="CQ33" s="2">
        <v>62.3001552232179</v>
      </c>
      <c r="CR33" s="2">
        <v>62.3486536512071</v>
      </c>
      <c r="CS33" s="2">
        <v>62.355968241981</v>
      </c>
      <c r="CT33" s="2">
        <v>62.3046864413456</v>
      </c>
      <c r="CU33" s="2">
        <v>62.2480030243312</v>
      </c>
      <c r="CV33" s="2">
        <v>62.2317110307344</v>
      </c>
      <c r="CW33" s="2">
        <v>62.2595530143137</v>
      </c>
      <c r="CX33" s="2">
        <v>62.3804704346169</v>
      </c>
      <c r="CY33" s="2">
        <v>62.6264633104992</v>
      </c>
      <c r="CZ33" s="2">
        <v>62.8788655616247</v>
      </c>
      <c r="DA33" s="2">
        <v>63.1023961802616</v>
      </c>
      <c r="DB33" s="2">
        <v>63.3339056130096</v>
      </c>
      <c r="DC33" s="2">
        <v>63.5686439391113</v>
      </c>
      <c r="DD33" s="2">
        <v>63.753324610245</v>
      </c>
      <c r="DE33" s="2">
        <v>64.1113882101067</v>
      </c>
      <c r="DF33" s="2">
        <v>64.4782892070485</v>
      </c>
      <c r="DG33" s="2">
        <v>64.9085672781757</v>
      </c>
      <c r="DH33" s="2">
        <v>65.3776361766793</v>
      </c>
      <c r="DI33" s="2">
        <v>65.8464580387892</v>
      </c>
      <c r="DJ33" s="2">
        <v>65.9321558291512</v>
      </c>
      <c r="DK33" s="2">
        <v>66.0048068128708</v>
      </c>
      <c r="DL33" s="2">
        <v>66.0574465857848</v>
      </c>
      <c r="DM33" s="2">
        <v>65.7624075058473</v>
      </c>
      <c r="DN33" s="2">
        <v>65.7669274698158</v>
      </c>
      <c r="DO33" s="2">
        <v>65.6660359264622</v>
      </c>
      <c r="DP33" s="2">
        <v>65.5409445811926</v>
      </c>
      <c r="DQ33" s="2">
        <v>65.4602920679665</v>
      </c>
      <c r="DR33" s="2">
        <v>65.4210139400498</v>
      </c>
      <c r="DS33" s="2">
        <v>65.3925425281792</v>
      </c>
      <c r="DT33" s="2">
        <v>65.360617705856</v>
      </c>
      <c r="DU33" s="2">
        <v>65.329387352254</v>
      </c>
      <c r="DV33" s="2">
        <v>65.2899010925032</v>
      </c>
      <c r="DW33" s="2">
        <v>65.2155457011259</v>
      </c>
      <c r="DX33" s="2">
        <v>65.0858336304824</v>
      </c>
      <c r="DY33" s="2">
        <v>28320000.6</v>
      </c>
      <c r="DZ33" s="2">
        <v>28718335.36</v>
      </c>
      <c r="EA33" s="2">
        <v>29122321.29</v>
      </c>
      <c r="EB33" s="2">
        <v>29532039.26</v>
      </c>
      <c r="EC33" s="2">
        <v>29947571.25</v>
      </c>
      <c r="ED33" s="2">
        <v>30369000.5</v>
      </c>
      <c r="EE33" s="2">
        <v>30617710.02</v>
      </c>
      <c r="EF33" s="2">
        <v>30868480.91</v>
      </c>
      <c r="EG33" s="2">
        <v>31121330.47</v>
      </c>
      <c r="EH33" s="2">
        <v>31376276.1</v>
      </c>
      <c r="EI33" s="2">
        <v>31633335.4</v>
      </c>
      <c r="EJ33" s="2">
        <v>31902724.03</v>
      </c>
      <c r="EK33" s="2">
        <v>32174416.92</v>
      </c>
      <c r="EL33" s="2">
        <v>32448433.84</v>
      </c>
      <c r="EM33" s="2">
        <v>32724794.79</v>
      </c>
      <c r="EN33" s="2">
        <v>33003519.9</v>
      </c>
      <c r="EO33" s="2">
        <v>33268578.98</v>
      </c>
      <c r="EP33" s="2">
        <v>33535768.45</v>
      </c>
      <c r="EQ33" s="2">
        <v>33805105.46</v>
      </c>
      <c r="ER33" s="2">
        <v>34076607.27</v>
      </c>
      <c r="ES33" s="2">
        <v>34350291.3</v>
      </c>
      <c r="ET33" s="2">
        <v>34736832.36</v>
      </c>
      <c r="EU33" s="2">
        <v>35127771.96</v>
      </c>
      <c r="EV33" s="2">
        <v>35523160.7</v>
      </c>
      <c r="EW33" s="2">
        <v>35923049.75</v>
      </c>
      <c r="EX33" s="2">
        <v>36327490.9</v>
      </c>
      <c r="EY33" s="2">
        <v>36522458.4</v>
      </c>
      <c r="EZ33" s="2">
        <v>36718474.03</v>
      </c>
      <c r="FA33" s="2">
        <v>36915543.45</v>
      </c>
      <c r="FB33" s="2">
        <v>37113672.3</v>
      </c>
      <c r="FC33" s="2">
        <v>37312866.3</v>
      </c>
      <c r="FD33" s="2">
        <v>37414865.62</v>
      </c>
      <c r="FE33" s="2">
        <v>37517144.12</v>
      </c>
      <c r="FF33" s="2">
        <v>37619702.55</v>
      </c>
      <c r="FG33" s="2">
        <v>37722541.69</v>
      </c>
      <c r="FH33" s="2">
        <v>37825662.3</v>
      </c>
      <c r="FI33" s="2">
        <v>37926152.03</v>
      </c>
      <c r="FJ33" s="2">
        <v>38026929.79</v>
      </c>
      <c r="FK33" s="2">
        <v>38127996.44</v>
      </c>
      <c r="FL33" s="2">
        <v>38229352.89</v>
      </c>
      <c r="FM33" s="2">
        <v>38331000</v>
      </c>
      <c r="FN33" s="20">
        <v>46825.65</v>
      </c>
      <c r="FO33" s="20">
        <v>47316.62</v>
      </c>
      <c r="FP33" s="20">
        <v>48172.487</v>
      </c>
      <c r="FQ33" s="20">
        <v>49010.929</v>
      </c>
      <c r="FR33" s="20">
        <v>49517.274</v>
      </c>
      <c r="FS33" s="20">
        <v>49976.47</v>
      </c>
      <c r="FT33" s="20">
        <v>50392.616</v>
      </c>
      <c r="FU33" s="20">
        <v>50786.212</v>
      </c>
      <c r="FV33" s="20">
        <v>51162.383</v>
      </c>
      <c r="FW33" s="20">
        <v>51575.454</v>
      </c>
      <c r="FX33" s="20">
        <v>52040.8</v>
      </c>
      <c r="FY33" s="20">
        <v>52531.8</v>
      </c>
      <c r="FZ33" s="20">
        <v>52993.1</v>
      </c>
      <c r="GA33" s="20">
        <v>53420.5</v>
      </c>
      <c r="GB33" s="20">
        <v>53771</v>
      </c>
      <c r="GC33" s="20">
        <v>54016</v>
      </c>
      <c r="GD33" s="20">
        <v>54231.2</v>
      </c>
      <c r="GE33" s="20">
        <v>54473.1</v>
      </c>
      <c r="GF33" s="20">
        <v>54709.9</v>
      </c>
      <c r="GG33" s="20">
        <v>54945.7</v>
      </c>
      <c r="GH33" s="20">
        <v>55226.5</v>
      </c>
      <c r="GI33" s="20">
        <v>55536.1</v>
      </c>
      <c r="GJ33" s="20">
        <v>55853.8</v>
      </c>
      <c r="GK33" s="20">
        <v>56140.8</v>
      </c>
      <c r="GL33" s="20">
        <v>56401.2</v>
      </c>
      <c r="GM33" s="20">
        <v>56665.6</v>
      </c>
      <c r="GN33" s="20">
        <v>56935.2</v>
      </c>
      <c r="GO33" s="20">
        <v>57219.1</v>
      </c>
      <c r="GP33" s="20">
        <v>57520.4</v>
      </c>
      <c r="GQ33" s="20">
        <v>57833.1</v>
      </c>
      <c r="GR33" s="20">
        <v>58026.1</v>
      </c>
      <c r="GS33" s="20">
        <v>58315.8</v>
      </c>
      <c r="GT33" s="20">
        <v>58612.7</v>
      </c>
      <c r="GU33" s="20">
        <v>58896.2</v>
      </c>
      <c r="GV33" s="20">
        <v>59115.6</v>
      </c>
      <c r="GW33" s="20">
        <v>59326.4</v>
      </c>
      <c r="GX33" s="20">
        <v>59533.1</v>
      </c>
      <c r="GY33" s="20">
        <v>59735.6</v>
      </c>
      <c r="GZ33" s="20">
        <v>59942.1</v>
      </c>
      <c r="HA33" s="20">
        <v>60156.4</v>
      </c>
      <c r="HB33" s="20">
        <v>60431.2</v>
      </c>
    </row>
    <row r="34" spans="1:210" ht="12.75">
      <c r="A34" s="15" t="s">
        <v>33</v>
      </c>
      <c r="B34" s="15" t="s">
        <v>133</v>
      </c>
      <c r="C34" s="15">
        <v>33</v>
      </c>
      <c r="D34" s="16"/>
      <c r="E34" s="7">
        <f t="shared" si="0"/>
        <v>0.4848968351609996</v>
      </c>
      <c r="F34" s="19">
        <v>27.977892</v>
      </c>
      <c r="G34" s="19">
        <v>20.726649</v>
      </c>
      <c r="H34" s="19">
        <v>16.689986</v>
      </c>
      <c r="I34" s="19">
        <v>21.355173</v>
      </c>
      <c r="J34" s="19">
        <v>22.821501</v>
      </c>
      <c r="K34" s="19">
        <v>27.889847</v>
      </c>
      <c r="L34" s="19">
        <v>15.83926</v>
      </c>
      <c r="M34" s="19">
        <v>10.909099</v>
      </c>
      <c r="N34" s="19">
        <v>10.361164</v>
      </c>
      <c r="O34" s="19">
        <v>11.605482</v>
      </c>
      <c r="P34" s="19">
        <v>13.001302</v>
      </c>
      <c r="Q34" s="19">
        <v>11.821398</v>
      </c>
      <c r="R34" s="19">
        <v>5.5366698</v>
      </c>
      <c r="S34" s="19">
        <v>7.8163658</v>
      </c>
      <c r="T34" s="19">
        <v>11.482126</v>
      </c>
      <c r="U34" s="19">
        <v>10.909426</v>
      </c>
      <c r="V34" s="19">
        <v>8.6925926</v>
      </c>
      <c r="W34" s="19">
        <v>13.107525</v>
      </c>
      <c r="X34" s="19">
        <v>7.4877385</v>
      </c>
      <c r="Y34" s="19">
        <v>7.7035821</v>
      </c>
      <c r="Z34" s="19">
        <v>7.1401216</v>
      </c>
      <c r="AA34" s="19">
        <v>6.5391932</v>
      </c>
      <c r="AB34" s="19">
        <v>4.9055615</v>
      </c>
      <c r="AC34" s="19">
        <v>5.1972558</v>
      </c>
      <c r="AD34" s="19">
        <v>5.4619799</v>
      </c>
      <c r="AE34" s="19">
        <v>6.3687538</v>
      </c>
      <c r="AF34" s="19">
        <v>5.2131926</v>
      </c>
      <c r="AG34" s="19">
        <v>4.9471286</v>
      </c>
      <c r="AH34" s="19">
        <v>5.5395065</v>
      </c>
      <c r="AI34" s="19">
        <v>6.4191087</v>
      </c>
      <c r="AJ34" s="19">
        <v>6.6341602</v>
      </c>
      <c r="AK34" s="19">
        <v>7.6676516</v>
      </c>
      <c r="AL34" s="19">
        <v>5.6363216</v>
      </c>
      <c r="AM34" s="19">
        <v>5.6259123</v>
      </c>
      <c r="AN34" s="19">
        <v>6.4901577</v>
      </c>
      <c r="AO34" s="19">
        <v>5.593078</v>
      </c>
      <c r="AP34" s="19">
        <v>6.194129</v>
      </c>
      <c r="AQ34" s="19">
        <v>7.5110942</v>
      </c>
      <c r="AR34" s="19">
        <v>7.3359748</v>
      </c>
      <c r="AS34" s="19">
        <v>6.8798713</v>
      </c>
      <c r="AT34" s="19">
        <v>5.0298613</v>
      </c>
      <c r="AU34" s="19">
        <v>866.24959</v>
      </c>
      <c r="AV34" s="19">
        <v>916.83936</v>
      </c>
      <c r="AW34" s="19">
        <v>1042.9452</v>
      </c>
      <c r="AX34" s="19">
        <v>965.76079</v>
      </c>
      <c r="AY34" s="19">
        <v>1050.4402</v>
      </c>
      <c r="AZ34" s="19">
        <v>822.41413</v>
      </c>
      <c r="BA34" s="19">
        <v>1008.7667</v>
      </c>
      <c r="BB34" s="19">
        <v>1007.2447</v>
      </c>
      <c r="BC34" s="19">
        <v>1113.5905</v>
      </c>
      <c r="BD34" s="19">
        <v>1124.7695</v>
      </c>
      <c r="BE34" s="19">
        <v>1282.003</v>
      </c>
      <c r="BF34" s="19">
        <v>1435.4569</v>
      </c>
      <c r="BG34" s="19">
        <v>1551.375</v>
      </c>
      <c r="BH34" s="19">
        <v>1400.3355</v>
      </c>
      <c r="BI34" s="19">
        <v>1355.4811</v>
      </c>
      <c r="BJ34" s="19">
        <v>1186.4976</v>
      </c>
      <c r="BK34" s="19">
        <v>1146.911</v>
      </c>
      <c r="BL34" s="19">
        <v>1100.2621</v>
      </c>
      <c r="BM34" s="19">
        <v>1261.988</v>
      </c>
      <c r="BN34" s="19">
        <v>1255.1105</v>
      </c>
      <c r="BO34" s="19">
        <v>1204.0424</v>
      </c>
      <c r="BP34" s="19">
        <v>1170.4239</v>
      </c>
      <c r="BQ34" s="19">
        <v>1162.8935</v>
      </c>
      <c r="BR34" s="19">
        <v>1061.7584</v>
      </c>
      <c r="BS34" s="19">
        <v>1112.0475</v>
      </c>
      <c r="BT34" s="19">
        <v>1128.3265</v>
      </c>
      <c r="BU34" s="19">
        <v>1136.3993</v>
      </c>
      <c r="BV34" s="19">
        <v>1131.206</v>
      </c>
      <c r="BW34" s="19">
        <v>1163.2245</v>
      </c>
      <c r="BX34" s="19">
        <v>1184.0814</v>
      </c>
      <c r="BY34" s="19">
        <v>1181.2449</v>
      </c>
      <c r="BZ34" s="19">
        <v>1193.4042</v>
      </c>
      <c r="CA34" s="19">
        <v>1213.8553</v>
      </c>
      <c r="CB34" s="19">
        <v>1220.6029</v>
      </c>
      <c r="CC34" s="19">
        <v>1232.1736</v>
      </c>
      <c r="CD34" s="19">
        <v>1273.0973</v>
      </c>
      <c r="CE34" s="19">
        <v>1283.5482</v>
      </c>
      <c r="CF34" s="19">
        <v>1213.7117</v>
      </c>
      <c r="CG34" s="19">
        <v>1237.5368</v>
      </c>
      <c r="CH34" s="19">
        <v>1248.3947</v>
      </c>
      <c r="CI34" s="19">
        <v>1350.8024</v>
      </c>
      <c r="CJ34" s="2">
        <v>52.0439873043992</v>
      </c>
      <c r="CK34" s="2">
        <v>51.157321711949</v>
      </c>
      <c r="CL34" s="2">
        <v>50.8695931267879</v>
      </c>
      <c r="CM34" s="2">
        <v>50.9827606220177</v>
      </c>
      <c r="CN34" s="2">
        <v>51.3544605218658</v>
      </c>
      <c r="CO34" s="2">
        <v>51.8758347170775</v>
      </c>
      <c r="CP34" s="2">
        <v>51.9667863309036</v>
      </c>
      <c r="CQ34" s="2">
        <v>52.047080480963</v>
      </c>
      <c r="CR34" s="2">
        <v>52.0670265342197</v>
      </c>
      <c r="CS34" s="2">
        <v>51.9954068471763</v>
      </c>
      <c r="CT34" s="2">
        <v>51.8182129586623</v>
      </c>
      <c r="CU34" s="2">
        <v>51.5864912017743</v>
      </c>
      <c r="CV34" s="2">
        <v>51.4086233015449</v>
      </c>
      <c r="CW34" s="2">
        <v>51.3308206023477</v>
      </c>
      <c r="CX34" s="2">
        <v>51.3774711765061</v>
      </c>
      <c r="CY34" s="2">
        <v>51.5549425170414</v>
      </c>
      <c r="CZ34" s="2">
        <v>51.4540452281371</v>
      </c>
      <c r="DA34" s="2">
        <v>51.5347795406142</v>
      </c>
      <c r="DB34" s="2">
        <v>51.6677586545922</v>
      </c>
      <c r="DC34" s="2">
        <v>51.6578503582054</v>
      </c>
      <c r="DD34" s="2">
        <v>51.3927346368715</v>
      </c>
      <c r="DE34" s="2">
        <v>51.6066460123618</v>
      </c>
      <c r="DF34" s="2">
        <v>51.644579064788</v>
      </c>
      <c r="DG34" s="2">
        <v>51.5226831888748</v>
      </c>
      <c r="DH34" s="2">
        <v>51.2698733144506</v>
      </c>
      <c r="DI34" s="2">
        <v>50.924294770206</v>
      </c>
      <c r="DJ34" s="2">
        <v>51.0637967985496</v>
      </c>
      <c r="DK34" s="2">
        <v>51.2174995822159</v>
      </c>
      <c r="DL34" s="2">
        <v>51.3854965070409</v>
      </c>
      <c r="DM34" s="2">
        <v>51.5679246927587</v>
      </c>
      <c r="DN34" s="2">
        <v>51.7649590434668</v>
      </c>
      <c r="DO34" s="2">
        <v>51.7511174016496</v>
      </c>
      <c r="DP34" s="2">
        <v>51.8958764156505</v>
      </c>
      <c r="DQ34" s="2">
        <v>52.2005650644684</v>
      </c>
      <c r="DR34" s="2">
        <v>52.6679847886755</v>
      </c>
      <c r="DS34" s="2">
        <v>53.3024582297508</v>
      </c>
      <c r="DT34" s="2">
        <v>52.9260709809414</v>
      </c>
      <c r="DU34" s="2">
        <v>52.528307484234</v>
      </c>
      <c r="DV34" s="2">
        <v>52.1096833713021</v>
      </c>
      <c r="DW34" s="2">
        <v>51.6707418360511</v>
      </c>
      <c r="DX34" s="2">
        <v>51.2120584274319</v>
      </c>
      <c r="DY34" s="2">
        <v>3525459.7</v>
      </c>
      <c r="DZ34" s="2">
        <v>3626660.198</v>
      </c>
      <c r="EA34" s="2">
        <v>3730765.786</v>
      </c>
      <c r="EB34" s="2">
        <v>3837859.861</v>
      </c>
      <c r="EC34" s="2">
        <v>3948028.216</v>
      </c>
      <c r="ED34" s="2">
        <v>4061359.1</v>
      </c>
      <c r="EE34" s="2">
        <v>4138608.88</v>
      </c>
      <c r="EF34" s="2">
        <v>4217328.089</v>
      </c>
      <c r="EG34" s="2">
        <v>4297544.683</v>
      </c>
      <c r="EH34" s="2">
        <v>4379287.144</v>
      </c>
      <c r="EI34" s="2">
        <v>4462584.5</v>
      </c>
      <c r="EJ34" s="2">
        <v>4577465.393</v>
      </c>
      <c r="EK34" s="2">
        <v>4695303.792</v>
      </c>
      <c r="EL34" s="2">
        <v>4816175.84</v>
      </c>
      <c r="EM34" s="2">
        <v>4940159.639</v>
      </c>
      <c r="EN34" s="2">
        <v>5067335.3</v>
      </c>
      <c r="EO34" s="2">
        <v>5154717.705</v>
      </c>
      <c r="EP34" s="2">
        <v>5243607.13</v>
      </c>
      <c r="EQ34" s="2">
        <v>5334029.567</v>
      </c>
      <c r="ER34" s="2">
        <v>5426011.457</v>
      </c>
      <c r="ES34" s="2">
        <v>5519579.7</v>
      </c>
      <c r="ET34" s="2">
        <v>5690122.986</v>
      </c>
      <c r="EU34" s="2">
        <v>5865935.895</v>
      </c>
      <c r="EV34" s="2">
        <v>6047181.26</v>
      </c>
      <c r="EW34" s="2">
        <v>6234026.944</v>
      </c>
      <c r="EX34" s="2">
        <v>6426646</v>
      </c>
      <c r="EY34" s="2">
        <v>6686645.893</v>
      </c>
      <c r="EZ34" s="2">
        <v>6957164.908</v>
      </c>
      <c r="FA34" s="2">
        <v>7238628.646</v>
      </c>
      <c r="FB34" s="2">
        <v>7531479.931</v>
      </c>
      <c r="FC34" s="2">
        <v>7836179.5</v>
      </c>
      <c r="FD34" s="2">
        <v>8095189.24</v>
      </c>
      <c r="FE34" s="2">
        <v>8362761.005</v>
      </c>
      <c r="FF34" s="2">
        <v>8639177.858</v>
      </c>
      <c r="FG34" s="2">
        <v>8924732.226</v>
      </c>
      <c r="FH34" s="2">
        <v>9219726.2</v>
      </c>
      <c r="FI34" s="2">
        <v>9349104.638</v>
      </c>
      <c r="FJ34" s="2">
        <v>9480487.531</v>
      </c>
      <c r="FK34" s="2">
        <v>9613908.291</v>
      </c>
      <c r="FL34" s="2">
        <v>9749400.916</v>
      </c>
      <c r="FM34" s="2">
        <v>9887000</v>
      </c>
      <c r="FN34" s="20">
        <v>6774</v>
      </c>
      <c r="FO34" s="20">
        <v>7089.23</v>
      </c>
      <c r="FP34" s="20">
        <v>7333.98</v>
      </c>
      <c r="FQ34" s="20">
        <v>7527.76</v>
      </c>
      <c r="FR34" s="20">
        <v>7687.8</v>
      </c>
      <c r="FS34" s="20">
        <v>7829</v>
      </c>
      <c r="FT34" s="20">
        <v>7963.95</v>
      </c>
      <c r="FU34" s="20">
        <v>8102.91</v>
      </c>
      <c r="FV34" s="20">
        <v>8253.87</v>
      </c>
      <c r="FW34" s="20">
        <v>8422.45</v>
      </c>
      <c r="FX34" s="20">
        <v>8612</v>
      </c>
      <c r="FY34" s="20">
        <v>8873.38</v>
      </c>
      <c r="FZ34" s="20">
        <v>9133.3</v>
      </c>
      <c r="GA34" s="20">
        <v>9382.62</v>
      </c>
      <c r="GB34" s="20">
        <v>9615.42</v>
      </c>
      <c r="GC34" s="20">
        <v>9829</v>
      </c>
      <c r="GD34" s="20">
        <v>10017.67</v>
      </c>
      <c r="GE34" s="20">
        <v>10172.74</v>
      </c>
      <c r="GF34" s="20">
        <v>10319.85</v>
      </c>
      <c r="GG34" s="20">
        <v>10500.32</v>
      </c>
      <c r="GH34" s="20">
        <v>10740</v>
      </c>
      <c r="GI34" s="20">
        <v>11030.66</v>
      </c>
      <c r="GJ34" s="20">
        <v>11367.29</v>
      </c>
      <c r="GK34" s="20">
        <v>11748.08</v>
      </c>
      <c r="GL34" s="20">
        <v>12168.25</v>
      </c>
      <c r="GM34" s="20">
        <v>12620</v>
      </c>
      <c r="GN34" s="20">
        <v>13072.65</v>
      </c>
      <c r="GO34" s="20">
        <v>13525.12</v>
      </c>
      <c r="GP34" s="20">
        <v>13976.27</v>
      </c>
      <c r="GQ34" s="20">
        <v>14424.96</v>
      </c>
      <c r="GR34" s="20">
        <v>14870</v>
      </c>
      <c r="GS34" s="20">
        <v>15314.82</v>
      </c>
      <c r="GT34" s="20">
        <v>15758.58</v>
      </c>
      <c r="GU34" s="20">
        <v>16200.45</v>
      </c>
      <c r="GV34" s="20">
        <v>16639.55</v>
      </c>
      <c r="GW34" s="20">
        <v>17075</v>
      </c>
      <c r="GX34" s="20">
        <v>17523.21</v>
      </c>
      <c r="GY34" s="20">
        <v>18048.34</v>
      </c>
      <c r="GZ34" s="20">
        <v>18449.37</v>
      </c>
      <c r="HA34" s="20">
        <v>18868.32</v>
      </c>
      <c r="HB34" s="20">
        <v>19306</v>
      </c>
    </row>
    <row r="35" spans="1:210" ht="12.75">
      <c r="A35" s="15" t="s">
        <v>34</v>
      </c>
      <c r="B35" s="15" t="s">
        <v>135</v>
      </c>
      <c r="C35" s="15">
        <v>34</v>
      </c>
      <c r="D35" s="16"/>
      <c r="E35" s="7">
        <f t="shared" si="0"/>
        <v>0.9859730170632107</v>
      </c>
      <c r="F35" s="19">
        <v>24.594925</v>
      </c>
      <c r="G35" s="19">
        <v>26.925382</v>
      </c>
      <c r="H35" s="19">
        <v>26.763783</v>
      </c>
      <c r="I35" s="19">
        <v>27.3835</v>
      </c>
      <c r="J35" s="19">
        <v>32.408425</v>
      </c>
      <c r="K35" s="19">
        <v>33.796426</v>
      </c>
      <c r="L35" s="19">
        <v>29.386733</v>
      </c>
      <c r="M35" s="19">
        <v>28.446399</v>
      </c>
      <c r="N35" s="19">
        <v>29.508705</v>
      </c>
      <c r="O35" s="19">
        <v>33.562602</v>
      </c>
      <c r="P35" s="19">
        <v>34.741682</v>
      </c>
      <c r="Q35" s="19">
        <v>35.827748</v>
      </c>
      <c r="R35" s="19">
        <v>38.116548</v>
      </c>
      <c r="S35" s="19">
        <v>40.492592</v>
      </c>
      <c r="T35" s="19">
        <v>33.166664</v>
      </c>
      <c r="U35" s="19">
        <v>30.907153</v>
      </c>
      <c r="V35" s="19">
        <v>31.392587</v>
      </c>
      <c r="W35" s="19">
        <v>28.101986</v>
      </c>
      <c r="X35" s="19">
        <v>27.41849</v>
      </c>
      <c r="Y35" s="19">
        <v>24.689918</v>
      </c>
      <c r="Z35" s="19">
        <v>24.732558</v>
      </c>
      <c r="AA35" s="19">
        <v>22.672139</v>
      </c>
      <c r="AB35" s="19">
        <v>22.129494</v>
      </c>
      <c r="AC35" s="19">
        <v>20.469533</v>
      </c>
      <c r="AD35" s="19">
        <v>19.663573</v>
      </c>
      <c r="AE35" s="19">
        <v>21.161761</v>
      </c>
      <c r="AF35" s="19">
        <v>22.661341</v>
      </c>
      <c r="AG35" s="19">
        <v>18.417904</v>
      </c>
      <c r="AH35" s="19">
        <v>20.5104</v>
      </c>
      <c r="AI35" s="19">
        <v>20.164972</v>
      </c>
      <c r="AJ35" s="19">
        <v>20.518409</v>
      </c>
      <c r="AK35" s="19">
        <v>21.825501</v>
      </c>
      <c r="AL35" s="19">
        <v>19.883145</v>
      </c>
      <c r="AM35" s="19">
        <v>19.333699</v>
      </c>
      <c r="AN35" s="19">
        <v>18.826542</v>
      </c>
      <c r="AO35" s="19">
        <v>19.297732</v>
      </c>
      <c r="AP35" s="19">
        <v>20.439304</v>
      </c>
      <c r="AQ35" s="19">
        <v>21.023706</v>
      </c>
      <c r="AR35" s="19">
        <v>22.475073</v>
      </c>
      <c r="AS35" s="19">
        <v>22.44097</v>
      </c>
      <c r="AT35" s="19">
        <v>23.514521</v>
      </c>
      <c r="AU35" s="19">
        <v>4166.4343</v>
      </c>
      <c r="AV35" s="19">
        <v>4622.266</v>
      </c>
      <c r="AW35" s="19">
        <v>4665.0111</v>
      </c>
      <c r="AX35" s="19">
        <v>5137.0776</v>
      </c>
      <c r="AY35" s="19">
        <v>5599.2173</v>
      </c>
      <c r="AZ35" s="19">
        <v>6126.5069</v>
      </c>
      <c r="BA35" s="19">
        <v>6385.3544</v>
      </c>
      <c r="BB35" s="19">
        <v>6644.1533</v>
      </c>
      <c r="BC35" s="19">
        <v>7104.5072</v>
      </c>
      <c r="BD35" s="19">
        <v>7829.3544</v>
      </c>
      <c r="BE35" s="19">
        <v>8440.9047</v>
      </c>
      <c r="BF35" s="19">
        <v>9084.1697</v>
      </c>
      <c r="BG35" s="19">
        <v>9982.9107</v>
      </c>
      <c r="BH35" s="19">
        <v>10780.977</v>
      </c>
      <c r="BI35" s="19">
        <v>9916.141</v>
      </c>
      <c r="BJ35" s="19">
        <v>10403.832</v>
      </c>
      <c r="BK35" s="19">
        <v>10982.937</v>
      </c>
      <c r="BL35" s="19">
        <v>11067.346</v>
      </c>
      <c r="BM35" s="19">
        <v>11710.143</v>
      </c>
      <c r="BN35" s="19">
        <v>11889.579</v>
      </c>
      <c r="BO35" s="19">
        <v>11854.77</v>
      </c>
      <c r="BP35" s="19">
        <v>11520.018</v>
      </c>
      <c r="BQ35" s="19">
        <v>11310.353</v>
      </c>
      <c r="BR35" s="19">
        <v>11086.995</v>
      </c>
      <c r="BS35" s="19">
        <v>11240.954</v>
      </c>
      <c r="BT35" s="19">
        <v>11495.073</v>
      </c>
      <c r="BU35" s="19">
        <v>11539.092</v>
      </c>
      <c r="BV35" s="19">
        <v>11189.474</v>
      </c>
      <c r="BW35" s="19">
        <v>11673.439</v>
      </c>
      <c r="BX35" s="19">
        <v>12048.495</v>
      </c>
      <c r="BY35" s="19">
        <v>11969.619</v>
      </c>
      <c r="BZ35" s="19">
        <v>12255.717</v>
      </c>
      <c r="CA35" s="19">
        <v>12242.426</v>
      </c>
      <c r="CB35" s="19">
        <v>11970.085</v>
      </c>
      <c r="CC35" s="19">
        <v>12157.622</v>
      </c>
      <c r="CD35" s="19">
        <v>12472.286</v>
      </c>
      <c r="CE35" s="19">
        <v>12750.953</v>
      </c>
      <c r="CF35" s="19">
        <v>13186.783</v>
      </c>
      <c r="CG35" s="19">
        <v>13613.113</v>
      </c>
      <c r="CH35" s="19">
        <v>14054.69</v>
      </c>
      <c r="CI35" s="19">
        <v>14614.037</v>
      </c>
      <c r="CJ35" s="2">
        <v>65.2576221928666</v>
      </c>
      <c r="CK35" s="2">
        <v>65.1343182186235</v>
      </c>
      <c r="CL35" s="2">
        <v>65.1775730113636</v>
      </c>
      <c r="CM35" s="2">
        <v>65.3616492334906</v>
      </c>
      <c r="CN35" s="2">
        <v>65.5626462632197</v>
      </c>
      <c r="CO35" s="2">
        <v>65.6882233918129</v>
      </c>
      <c r="CP35" s="2">
        <v>65.222971685628</v>
      </c>
      <c r="CQ35" s="2">
        <v>64.4824959155576</v>
      </c>
      <c r="CR35" s="2">
        <v>64.3210824276399</v>
      </c>
      <c r="CS35" s="2">
        <v>64.1096685854326</v>
      </c>
      <c r="CT35" s="2">
        <v>63.9872694188559</v>
      </c>
      <c r="CU35" s="2">
        <v>64.0553278564149</v>
      </c>
      <c r="CV35" s="2">
        <v>63.9803880188998</v>
      </c>
      <c r="CW35" s="2">
        <v>64.0371102587076</v>
      </c>
      <c r="CX35" s="2">
        <v>64.1452529792457</v>
      </c>
      <c r="CY35" s="2">
        <v>63.8851508787443</v>
      </c>
      <c r="CZ35" s="2">
        <v>63.8905269662921</v>
      </c>
      <c r="DA35" s="2">
        <v>63.7558713717907</v>
      </c>
      <c r="DB35" s="2">
        <v>63.7780690243902</v>
      </c>
      <c r="DC35" s="2">
        <v>63.8308781943863</v>
      </c>
      <c r="DD35" s="2">
        <v>64.0459338380172</v>
      </c>
      <c r="DE35" s="2">
        <v>64.1274311645596</v>
      </c>
      <c r="DF35" s="2">
        <v>64.378145546476</v>
      </c>
      <c r="DG35" s="2">
        <v>64.6587217020412</v>
      </c>
      <c r="DH35" s="2">
        <v>64.9953151677445</v>
      </c>
      <c r="DI35" s="2">
        <v>65.4077280048319</v>
      </c>
      <c r="DJ35" s="2">
        <v>65.8343631071859</v>
      </c>
      <c r="DK35" s="2">
        <v>66.2180901209879</v>
      </c>
      <c r="DL35" s="2">
        <v>66.61169072432</v>
      </c>
      <c r="DM35" s="2">
        <v>66.89568432111</v>
      </c>
      <c r="DN35" s="2">
        <v>67.0638195059541</v>
      </c>
      <c r="DO35" s="2">
        <v>66.9858981360398</v>
      </c>
      <c r="DP35" s="2">
        <v>66.9841509300523</v>
      </c>
      <c r="DQ35" s="2">
        <v>67.1086405280401</v>
      </c>
      <c r="DR35" s="2">
        <v>67.2869725014387</v>
      </c>
      <c r="DS35" s="2">
        <v>67.5704914897686</v>
      </c>
      <c r="DT35" s="2">
        <v>67.5036913794749</v>
      </c>
      <c r="DU35" s="2">
        <v>67.4050138706297</v>
      </c>
      <c r="DV35" s="2">
        <v>67.3323813980029</v>
      </c>
      <c r="DW35" s="2">
        <v>67.228112241412</v>
      </c>
      <c r="DX35" s="2">
        <v>67.1306818181818</v>
      </c>
      <c r="DY35" s="2">
        <v>5434002.2</v>
      </c>
      <c r="DZ35" s="2">
        <v>5469980.044</v>
      </c>
      <c r="EA35" s="2">
        <v>5506201.368</v>
      </c>
      <c r="EB35" s="2">
        <v>5542667.855</v>
      </c>
      <c r="EC35" s="2">
        <v>5579381.197</v>
      </c>
      <c r="ED35" s="2">
        <v>5616343.1</v>
      </c>
      <c r="EE35" s="2">
        <v>5618306.781</v>
      </c>
      <c r="EF35" s="2">
        <v>5620294.344</v>
      </c>
      <c r="EG35" s="2">
        <v>5622305.815</v>
      </c>
      <c r="EH35" s="2">
        <v>5624341.225</v>
      </c>
      <c r="EI35" s="2">
        <v>5626400.6</v>
      </c>
      <c r="EJ35" s="2">
        <v>5656726.003</v>
      </c>
      <c r="EK35" s="2">
        <v>5687216.691</v>
      </c>
      <c r="EL35" s="2">
        <v>5717873.575</v>
      </c>
      <c r="EM35" s="2">
        <v>5748697.572</v>
      </c>
      <c r="EN35" s="2">
        <v>5779689.6</v>
      </c>
      <c r="EO35" s="2">
        <v>5856844.607</v>
      </c>
      <c r="EP35" s="2">
        <v>5935034.066</v>
      </c>
      <c r="EQ35" s="2">
        <v>6014271.909</v>
      </c>
      <c r="ER35" s="2">
        <v>6094572.25</v>
      </c>
      <c r="ES35" s="2">
        <v>6175949.4</v>
      </c>
      <c r="ET35" s="2">
        <v>6238957.778</v>
      </c>
      <c r="EU35" s="2">
        <v>6302620.449</v>
      </c>
      <c r="EV35" s="2">
        <v>6366944.326</v>
      </c>
      <c r="EW35" s="2">
        <v>6431936.389</v>
      </c>
      <c r="EX35" s="2">
        <v>6497603.7</v>
      </c>
      <c r="EY35" s="2">
        <v>6559735.94</v>
      </c>
      <c r="EZ35" s="2">
        <v>6622471.193</v>
      </c>
      <c r="FA35" s="2">
        <v>6685815.398</v>
      </c>
      <c r="FB35" s="2">
        <v>6749774.548</v>
      </c>
      <c r="FC35" s="2">
        <v>6814354.7</v>
      </c>
      <c r="FD35" s="2">
        <v>6864044.982</v>
      </c>
      <c r="FE35" s="2">
        <v>6914104.059</v>
      </c>
      <c r="FF35" s="2">
        <v>6964534.714</v>
      </c>
      <c r="FG35" s="2">
        <v>7015339.753</v>
      </c>
      <c r="FH35" s="2">
        <v>7066522</v>
      </c>
      <c r="FI35" s="2">
        <v>7071011.672</v>
      </c>
      <c r="FJ35" s="2">
        <v>7075504.306</v>
      </c>
      <c r="FK35" s="2">
        <v>7079999.904</v>
      </c>
      <c r="FL35" s="2">
        <v>7084498.468</v>
      </c>
      <c r="FM35" s="2">
        <v>7089000</v>
      </c>
      <c r="FN35" s="20">
        <v>8327</v>
      </c>
      <c r="FO35" s="20">
        <v>8398</v>
      </c>
      <c r="FP35" s="20">
        <v>8448</v>
      </c>
      <c r="FQ35" s="20">
        <v>8480</v>
      </c>
      <c r="FR35" s="20">
        <v>8510</v>
      </c>
      <c r="FS35" s="20">
        <v>8550</v>
      </c>
      <c r="FT35" s="20">
        <v>8614</v>
      </c>
      <c r="FU35" s="20">
        <v>8716</v>
      </c>
      <c r="FV35" s="20">
        <v>8741</v>
      </c>
      <c r="FW35" s="20">
        <v>8773</v>
      </c>
      <c r="FX35" s="20">
        <v>8793</v>
      </c>
      <c r="FY35" s="20">
        <v>8831</v>
      </c>
      <c r="FZ35" s="20">
        <v>8889</v>
      </c>
      <c r="GA35" s="20">
        <v>8929</v>
      </c>
      <c r="GB35" s="20">
        <v>8962</v>
      </c>
      <c r="GC35" s="20">
        <v>9046</v>
      </c>
      <c r="GD35" s="20">
        <v>9167</v>
      </c>
      <c r="GE35" s="20">
        <v>9308</v>
      </c>
      <c r="GF35" s="20">
        <v>9430</v>
      </c>
      <c r="GG35" s="20">
        <v>9548</v>
      </c>
      <c r="GH35" s="20">
        <v>9643</v>
      </c>
      <c r="GI35" s="20">
        <v>9729</v>
      </c>
      <c r="GJ35" s="20">
        <v>9790</v>
      </c>
      <c r="GK35" s="20">
        <v>9847</v>
      </c>
      <c r="GL35" s="20">
        <v>9896</v>
      </c>
      <c r="GM35" s="20">
        <v>9934</v>
      </c>
      <c r="GN35" s="20">
        <v>9967</v>
      </c>
      <c r="GO35" s="20">
        <v>10001</v>
      </c>
      <c r="GP35" s="20">
        <v>10037</v>
      </c>
      <c r="GQ35" s="20">
        <v>10090</v>
      </c>
      <c r="GR35" s="20">
        <v>10161</v>
      </c>
      <c r="GS35" s="20">
        <v>10247</v>
      </c>
      <c r="GT35" s="20">
        <v>10322</v>
      </c>
      <c r="GU35" s="20">
        <v>10379</v>
      </c>
      <c r="GV35" s="20">
        <v>10426</v>
      </c>
      <c r="GW35" s="20">
        <v>10454</v>
      </c>
      <c r="GX35" s="20">
        <v>10475.9</v>
      </c>
      <c r="GY35" s="20">
        <v>10498.8</v>
      </c>
      <c r="GZ35" s="20">
        <v>10516.4</v>
      </c>
      <c r="HA35" s="20">
        <v>10533.7</v>
      </c>
      <c r="HB35" s="20">
        <v>10557.9</v>
      </c>
    </row>
    <row r="36" spans="1:210" ht="12.75">
      <c r="A36" s="15" t="s">
        <v>35</v>
      </c>
      <c r="B36" s="15" t="s">
        <v>136</v>
      </c>
      <c r="C36" s="15">
        <v>35</v>
      </c>
      <c r="D36" s="16"/>
      <c r="E36" s="7">
        <f t="shared" si="0"/>
        <v>1.0808454669626302</v>
      </c>
      <c r="F36" s="19">
        <v>7.4957393</v>
      </c>
      <c r="G36" s="19">
        <v>6.260389</v>
      </c>
      <c r="H36" s="19">
        <v>6.235821</v>
      </c>
      <c r="I36" s="19">
        <v>7.87183</v>
      </c>
      <c r="J36" s="19">
        <v>9.1345655</v>
      </c>
      <c r="K36" s="19">
        <v>9.0047526</v>
      </c>
      <c r="L36" s="19">
        <v>7.3939511</v>
      </c>
      <c r="M36" s="19">
        <v>8.6872</v>
      </c>
      <c r="N36" s="19">
        <v>10.360518</v>
      </c>
      <c r="O36" s="19">
        <v>7.3619243</v>
      </c>
      <c r="P36" s="19">
        <v>8.4648042</v>
      </c>
      <c r="Q36" s="19">
        <v>9.3639702</v>
      </c>
      <c r="R36" s="19">
        <v>7.1558778</v>
      </c>
      <c r="S36" s="19">
        <v>8.0250073</v>
      </c>
      <c r="T36" s="19">
        <v>10.417515</v>
      </c>
      <c r="U36" s="19">
        <v>8.3930061</v>
      </c>
      <c r="V36" s="19">
        <v>11.284854</v>
      </c>
      <c r="W36" s="19">
        <v>11.699204</v>
      </c>
      <c r="X36" s="19">
        <v>12.310818</v>
      </c>
      <c r="Y36" s="19">
        <v>9.9158057</v>
      </c>
      <c r="Z36" s="19">
        <v>7.9521073</v>
      </c>
      <c r="AA36" s="19">
        <v>9.0992648</v>
      </c>
      <c r="AB36" s="19">
        <v>7.4226064</v>
      </c>
      <c r="AC36" s="19">
        <v>6.1805233</v>
      </c>
      <c r="AD36" s="19">
        <v>6.5612336</v>
      </c>
      <c r="AE36" s="19">
        <v>5.2603339</v>
      </c>
      <c r="AF36" s="19">
        <v>5.2059688</v>
      </c>
      <c r="AG36" s="19">
        <v>6.8497858</v>
      </c>
      <c r="AH36" s="19">
        <v>6.5080718</v>
      </c>
      <c r="AI36" s="19">
        <v>6.2908116</v>
      </c>
      <c r="AJ36" s="19">
        <v>6.0281595</v>
      </c>
      <c r="AK36" s="19">
        <v>7.263109</v>
      </c>
      <c r="AL36" s="19">
        <v>8.9593732</v>
      </c>
      <c r="AM36" s="19">
        <v>8.2397645</v>
      </c>
      <c r="AN36" s="19">
        <v>8.0424479</v>
      </c>
      <c r="AO36" s="19">
        <v>7.5846616</v>
      </c>
      <c r="AP36" s="19">
        <v>6.1743857</v>
      </c>
      <c r="AQ36" s="19">
        <v>7.114113</v>
      </c>
      <c r="AR36" s="19">
        <v>9.7047423</v>
      </c>
      <c r="AS36" s="19">
        <v>9.0975664</v>
      </c>
      <c r="AT36" s="19">
        <v>8.8214354</v>
      </c>
      <c r="AU36" s="19">
        <v>2344.064</v>
      </c>
      <c r="AV36" s="19">
        <v>2413.4515</v>
      </c>
      <c r="AW36" s="19">
        <v>2414.3474</v>
      </c>
      <c r="AX36" s="19">
        <v>2498.4019</v>
      </c>
      <c r="AY36" s="19">
        <v>2519.5157</v>
      </c>
      <c r="AZ36" s="19">
        <v>2553.9893</v>
      </c>
      <c r="BA36" s="19">
        <v>2645.8949</v>
      </c>
      <c r="BB36" s="19">
        <v>2663.5218</v>
      </c>
      <c r="BC36" s="19">
        <v>2806.4514</v>
      </c>
      <c r="BD36" s="19">
        <v>2922.8943</v>
      </c>
      <c r="BE36" s="19">
        <v>2991.2544</v>
      </c>
      <c r="BF36" s="19">
        <v>3043.8354</v>
      </c>
      <c r="BG36" s="19">
        <v>3251.1038</v>
      </c>
      <c r="BH36" s="19">
        <v>3345.6126</v>
      </c>
      <c r="BI36" s="19">
        <v>3398.9946</v>
      </c>
      <c r="BJ36" s="19">
        <v>3438.3442</v>
      </c>
      <c r="BK36" s="19">
        <v>3484.7883</v>
      </c>
      <c r="BL36" s="19">
        <v>3650.4633</v>
      </c>
      <c r="BM36" s="19">
        <v>3736.8085</v>
      </c>
      <c r="BN36" s="19">
        <v>3912.7154</v>
      </c>
      <c r="BO36" s="19">
        <v>4057.3441</v>
      </c>
      <c r="BP36" s="19">
        <v>3993.1893</v>
      </c>
      <c r="BQ36" s="19">
        <v>3852.5406</v>
      </c>
      <c r="BR36" s="19">
        <v>3734.7148</v>
      </c>
      <c r="BS36" s="19">
        <v>3643.4127</v>
      </c>
      <c r="BT36" s="19">
        <v>3577.194</v>
      </c>
      <c r="BU36" s="19">
        <v>3534.0084</v>
      </c>
      <c r="BV36" s="19">
        <v>3475.0797</v>
      </c>
      <c r="BW36" s="19">
        <v>3530.0734</v>
      </c>
      <c r="BX36" s="19">
        <v>3577.9145</v>
      </c>
      <c r="BY36" s="19">
        <v>3597.8012</v>
      </c>
      <c r="BZ36" s="19">
        <v>3611.1094</v>
      </c>
      <c r="CA36" s="19">
        <v>3588.557</v>
      </c>
      <c r="CB36" s="19">
        <v>3650.6792</v>
      </c>
      <c r="CC36" s="19">
        <v>3697.723</v>
      </c>
      <c r="CD36" s="19">
        <v>3771.7565</v>
      </c>
      <c r="CE36" s="19">
        <v>3838.6817</v>
      </c>
      <c r="CF36" s="19">
        <v>3843.3702</v>
      </c>
      <c r="CG36" s="19">
        <v>3809.9766</v>
      </c>
      <c r="CH36" s="19">
        <v>3862.9394</v>
      </c>
      <c r="CI36" s="19">
        <v>3914.2011</v>
      </c>
      <c r="CJ36" s="2">
        <v>51.3245975271259</v>
      </c>
      <c r="CK36" s="2">
        <v>51.1666762289259</v>
      </c>
      <c r="CL36" s="2">
        <v>51.0554383321312</v>
      </c>
      <c r="CM36" s="2">
        <v>50.9750638126496</v>
      </c>
      <c r="CN36" s="2">
        <v>50.913125315179</v>
      </c>
      <c r="CO36" s="2">
        <v>50.860111695138</v>
      </c>
      <c r="CP36" s="2">
        <v>50.9586154423076</v>
      </c>
      <c r="CQ36" s="2">
        <v>51.0549963208241</v>
      </c>
      <c r="CR36" s="2">
        <v>51.1470487493094</v>
      </c>
      <c r="CS36" s="2">
        <v>51.2342371292527</v>
      </c>
      <c r="CT36" s="2">
        <v>51.3174995231738</v>
      </c>
      <c r="CU36" s="2">
        <v>51.3129589377801</v>
      </c>
      <c r="CV36" s="2">
        <v>51.3275761245675</v>
      </c>
      <c r="CW36" s="2">
        <v>51.3682069886771</v>
      </c>
      <c r="CX36" s="2">
        <v>51.4389730534886</v>
      </c>
      <c r="CY36" s="2">
        <v>51.5411964107677</v>
      </c>
      <c r="CZ36" s="2">
        <v>51.4216482706801</v>
      </c>
      <c r="DA36" s="2">
        <v>51.340053537756</v>
      </c>
      <c r="DB36" s="2">
        <v>51.2802930540083</v>
      </c>
      <c r="DC36" s="2">
        <v>51.2192990819289</v>
      </c>
      <c r="DD36" s="2">
        <v>51.1441070381232</v>
      </c>
      <c r="DE36" s="2">
        <v>51.0621757961747</v>
      </c>
      <c r="DF36" s="2">
        <v>50.9749274545946</v>
      </c>
      <c r="DG36" s="2">
        <v>50.8837117310871</v>
      </c>
      <c r="DH36" s="2">
        <v>50.7907886424878</v>
      </c>
      <c r="DI36" s="2">
        <v>50.699524424916</v>
      </c>
      <c r="DJ36" s="2">
        <v>50.7036060371975</v>
      </c>
      <c r="DK36" s="2">
        <v>50.7182282096631</v>
      </c>
      <c r="DL36" s="2">
        <v>50.7488175409524</v>
      </c>
      <c r="DM36" s="2">
        <v>50.8014197066324</v>
      </c>
      <c r="DN36" s="2">
        <v>50.8826425877243</v>
      </c>
      <c r="DO36" s="2">
        <v>51.0366424802258</v>
      </c>
      <c r="DP36" s="2">
        <v>51.1795036482095</v>
      </c>
      <c r="DQ36" s="2">
        <v>51.3148440969246</v>
      </c>
      <c r="DR36" s="2">
        <v>51.4460126824609</v>
      </c>
      <c r="DS36" s="2">
        <v>51.5760956295108</v>
      </c>
      <c r="DT36" s="2">
        <v>51.8302024094268</v>
      </c>
      <c r="DU36" s="2">
        <v>52.0873039459922</v>
      </c>
      <c r="DV36" s="2">
        <v>52.3419222150199</v>
      </c>
      <c r="DW36" s="2">
        <v>52.5985535785145</v>
      </c>
      <c r="DX36" s="2">
        <v>52.8576322099549</v>
      </c>
      <c r="DY36" s="2">
        <v>2033993.8</v>
      </c>
      <c r="DZ36" s="2">
        <v>2088633.957</v>
      </c>
      <c r="EA36" s="2">
        <v>2144741.959</v>
      </c>
      <c r="EB36" s="2">
        <v>2202357.242</v>
      </c>
      <c r="EC36" s="2">
        <v>2261520.296</v>
      </c>
      <c r="ED36" s="2">
        <v>2322272.7</v>
      </c>
      <c r="EE36" s="2">
        <v>2391661.082</v>
      </c>
      <c r="EF36" s="2">
        <v>2463122.77</v>
      </c>
      <c r="EG36" s="2">
        <v>2536719.718</v>
      </c>
      <c r="EH36" s="2">
        <v>2612515.726</v>
      </c>
      <c r="EI36" s="2">
        <v>2690576.5</v>
      </c>
      <c r="EJ36" s="2">
        <v>2768200.721</v>
      </c>
      <c r="EK36" s="2">
        <v>2848064.544</v>
      </c>
      <c r="EL36" s="2">
        <v>2930232.589</v>
      </c>
      <c r="EM36" s="2">
        <v>3014771.34</v>
      </c>
      <c r="EN36" s="2">
        <v>3101749.2</v>
      </c>
      <c r="EO36" s="2">
        <v>3175420.477</v>
      </c>
      <c r="EP36" s="2">
        <v>3250841.922</v>
      </c>
      <c r="EQ36" s="2">
        <v>3328055.123</v>
      </c>
      <c r="ER36" s="2">
        <v>3407102.653</v>
      </c>
      <c r="ES36" s="2">
        <v>3488028.1</v>
      </c>
      <c r="ET36" s="2">
        <v>3571002.627</v>
      </c>
      <c r="EU36" s="2">
        <v>3655952.382</v>
      </c>
      <c r="EV36" s="2">
        <v>3742924.421</v>
      </c>
      <c r="EW36" s="2">
        <v>3831966.919</v>
      </c>
      <c r="EX36" s="2">
        <v>3923129.2</v>
      </c>
      <c r="EY36" s="2">
        <v>4023569.446</v>
      </c>
      <c r="EZ36" s="2">
        <v>4126582.13</v>
      </c>
      <c r="FA36" s="2">
        <v>4232233.163</v>
      </c>
      <c r="FB36" s="2">
        <v>4340590.143</v>
      </c>
      <c r="FC36" s="2">
        <v>4451722.4</v>
      </c>
      <c r="FD36" s="2">
        <v>4582508.677</v>
      </c>
      <c r="FE36" s="2">
        <v>4717138.082</v>
      </c>
      <c r="FF36" s="2">
        <v>4855723.569</v>
      </c>
      <c r="FG36" s="2">
        <v>4998381.411</v>
      </c>
      <c r="FH36" s="2">
        <v>5145231.3</v>
      </c>
      <c r="FI36" s="2">
        <v>5309019.463</v>
      </c>
      <c r="FJ36" s="2">
        <v>5478021.756</v>
      </c>
      <c r="FK36" s="2">
        <v>5652404.18</v>
      </c>
      <c r="FL36" s="2">
        <v>5832338.015</v>
      </c>
      <c r="FM36" s="2">
        <v>6018000</v>
      </c>
      <c r="FN36" s="20">
        <v>3963</v>
      </c>
      <c r="FO36" s="20">
        <v>4082.02</v>
      </c>
      <c r="FP36" s="20">
        <v>4200.81</v>
      </c>
      <c r="FQ36" s="20">
        <v>4320.46</v>
      </c>
      <c r="FR36" s="20">
        <v>4441.92</v>
      </c>
      <c r="FS36" s="20">
        <v>4566</v>
      </c>
      <c r="FT36" s="20">
        <v>4693.34</v>
      </c>
      <c r="FU36" s="20">
        <v>4824.45</v>
      </c>
      <c r="FV36" s="20">
        <v>4959.66</v>
      </c>
      <c r="FW36" s="20">
        <v>5099.16</v>
      </c>
      <c r="FX36" s="20">
        <v>5243</v>
      </c>
      <c r="FY36" s="20">
        <v>5394.74</v>
      </c>
      <c r="FZ36" s="20">
        <v>5548.8</v>
      </c>
      <c r="GA36" s="20">
        <v>5704.37</v>
      </c>
      <c r="GB36" s="20">
        <v>5860.87</v>
      </c>
      <c r="GC36" s="20">
        <v>6018</v>
      </c>
      <c r="GD36" s="20">
        <v>6175.26</v>
      </c>
      <c r="GE36" s="20">
        <v>6331.98</v>
      </c>
      <c r="GF36" s="20">
        <v>6489.93</v>
      </c>
      <c r="GG36" s="20">
        <v>6651.99</v>
      </c>
      <c r="GH36" s="20">
        <v>6820</v>
      </c>
      <c r="GI36" s="20">
        <v>6993.44</v>
      </c>
      <c r="GJ36" s="20">
        <v>7172.06</v>
      </c>
      <c r="GK36" s="20">
        <v>7355.84</v>
      </c>
      <c r="GL36" s="20">
        <v>7544.61</v>
      </c>
      <c r="GM36" s="20">
        <v>7738</v>
      </c>
      <c r="GN36" s="20">
        <v>7935.47</v>
      </c>
      <c r="GO36" s="20">
        <v>8136.29</v>
      </c>
      <c r="GP36" s="20">
        <v>8339.57</v>
      </c>
      <c r="GQ36" s="20">
        <v>8544.23</v>
      </c>
      <c r="GR36" s="20">
        <v>8749</v>
      </c>
      <c r="GS36" s="20">
        <v>8973.47</v>
      </c>
      <c r="GT36" s="20">
        <v>9211.22</v>
      </c>
      <c r="GU36" s="20">
        <v>9459.42</v>
      </c>
      <c r="GV36" s="20">
        <v>9715.29</v>
      </c>
      <c r="GW36" s="20">
        <v>9976</v>
      </c>
      <c r="GX36" s="20">
        <v>10243.43</v>
      </c>
      <c r="GY36" s="20">
        <v>10517</v>
      </c>
      <c r="GZ36" s="20">
        <v>10799</v>
      </c>
      <c r="HA36" s="20">
        <v>11088.4</v>
      </c>
      <c r="HB36" s="20">
        <v>11385.3</v>
      </c>
    </row>
    <row r="37" spans="1:210" ht="12.75">
      <c r="A37" s="15" t="s">
        <v>36</v>
      </c>
      <c r="B37" s="15" t="s">
        <v>134</v>
      </c>
      <c r="C37" s="15">
        <v>36</v>
      </c>
      <c r="D37" s="16"/>
      <c r="E37" s="7">
        <f t="shared" si="0"/>
        <v>0.5534985373162257</v>
      </c>
      <c r="F37" s="19">
        <v>23.780213</v>
      </c>
      <c r="G37" s="19">
        <v>20.398178</v>
      </c>
      <c r="H37" s="19">
        <v>22.375281</v>
      </c>
      <c r="I37" s="19">
        <v>18.301897</v>
      </c>
      <c r="J37" s="19">
        <v>19.366755</v>
      </c>
      <c r="K37" s="19">
        <v>16.338888</v>
      </c>
      <c r="L37" s="19">
        <v>19.751531</v>
      </c>
      <c r="M37" s="19">
        <v>20.17491</v>
      </c>
      <c r="N37" s="19">
        <v>19.280827</v>
      </c>
      <c r="O37" s="19">
        <v>22.94096</v>
      </c>
      <c r="P37" s="19">
        <v>54.233828</v>
      </c>
      <c r="Q37" s="19">
        <v>45.720056</v>
      </c>
      <c r="R37" s="19">
        <v>33.883763</v>
      </c>
      <c r="S37" s="19">
        <v>25.050326</v>
      </c>
      <c r="T37" s="19">
        <v>15.295831</v>
      </c>
      <c r="U37" s="19">
        <v>10.634615</v>
      </c>
      <c r="V37" s="19">
        <v>10.276411</v>
      </c>
      <c r="W37" s="19">
        <v>14.037995</v>
      </c>
      <c r="X37" s="19">
        <v>15.880035</v>
      </c>
      <c r="Y37" s="19">
        <v>20.434182</v>
      </c>
      <c r="Z37" s="19">
        <v>17.015518</v>
      </c>
      <c r="AA37" s="19">
        <v>10.326048</v>
      </c>
      <c r="AB37" s="19">
        <v>14.46987</v>
      </c>
      <c r="AC37" s="19">
        <v>14.40804</v>
      </c>
      <c r="AD37" s="19">
        <v>13.842003</v>
      </c>
      <c r="AE37" s="19">
        <v>15.63045</v>
      </c>
      <c r="AF37" s="19">
        <v>15.529844</v>
      </c>
      <c r="AG37" s="19">
        <v>23.381342</v>
      </c>
      <c r="AH37" s="19">
        <v>32.588312</v>
      </c>
      <c r="AI37" s="19">
        <v>34.715219</v>
      </c>
      <c r="AJ37" s="19">
        <v>22.797312</v>
      </c>
      <c r="AK37" s="19">
        <v>25.98843</v>
      </c>
      <c r="AL37" s="19">
        <v>47.685531</v>
      </c>
      <c r="AM37" s="19">
        <v>22.305265</v>
      </c>
      <c r="AN37" s="19">
        <v>14.532884</v>
      </c>
      <c r="AO37" s="19">
        <v>13.814991</v>
      </c>
      <c r="AP37" s="19">
        <v>14.224319</v>
      </c>
      <c r="AQ37" s="19">
        <v>14.063643</v>
      </c>
      <c r="AR37" s="19">
        <v>12.625317</v>
      </c>
      <c r="AS37" s="19">
        <v>7.8960919</v>
      </c>
      <c r="AT37" s="19">
        <v>5.7774128</v>
      </c>
      <c r="AU37" s="19">
        <v>426.8324</v>
      </c>
      <c r="AV37" s="19">
        <v>456.7144</v>
      </c>
      <c r="AW37" s="19">
        <v>434.87934</v>
      </c>
      <c r="AX37" s="19">
        <v>495.24113</v>
      </c>
      <c r="AY37" s="19">
        <v>485.6132</v>
      </c>
      <c r="AZ37" s="19">
        <v>497.08021</v>
      </c>
      <c r="BA37" s="19">
        <v>410.0916</v>
      </c>
      <c r="BB37" s="19">
        <v>456.37822</v>
      </c>
      <c r="BC37" s="19">
        <v>467.64377</v>
      </c>
      <c r="BD37" s="19">
        <v>459.5474</v>
      </c>
      <c r="BE37" s="19">
        <v>331.65643</v>
      </c>
      <c r="BF37" s="19">
        <v>319.57205</v>
      </c>
      <c r="BG37" s="19">
        <v>355.42716</v>
      </c>
      <c r="BH37" s="19">
        <v>376.4043</v>
      </c>
      <c r="BI37" s="19">
        <v>461.54392</v>
      </c>
      <c r="BJ37" s="19">
        <v>610.80764</v>
      </c>
      <c r="BK37" s="19">
        <v>662.85029</v>
      </c>
      <c r="BL37" s="19">
        <v>532.98889</v>
      </c>
      <c r="BM37" s="19">
        <v>596.257</v>
      </c>
      <c r="BN37" s="19">
        <v>551.19781</v>
      </c>
      <c r="BO37" s="19">
        <v>447.47505</v>
      </c>
      <c r="BP37" s="19">
        <v>600.58217</v>
      </c>
      <c r="BQ37" s="19">
        <v>538.86815</v>
      </c>
      <c r="BR37" s="19">
        <v>515.80923</v>
      </c>
      <c r="BS37" s="19">
        <v>546.4403</v>
      </c>
      <c r="BT37" s="19">
        <v>541.64368</v>
      </c>
      <c r="BU37" s="19">
        <v>525.43748</v>
      </c>
      <c r="BV37" s="19">
        <v>560.64847</v>
      </c>
      <c r="BW37" s="19">
        <v>530.58782</v>
      </c>
      <c r="BX37" s="19">
        <v>521.97045</v>
      </c>
      <c r="BY37" s="19">
        <v>651.03936</v>
      </c>
      <c r="BZ37" s="19">
        <v>629.19097</v>
      </c>
      <c r="CA37" s="19">
        <v>491.59419</v>
      </c>
      <c r="CB37" s="19">
        <v>674.29916</v>
      </c>
      <c r="CC37" s="19">
        <v>743.49689</v>
      </c>
      <c r="CD37" s="19">
        <v>782.51943</v>
      </c>
      <c r="CE37" s="19">
        <v>806.37231</v>
      </c>
      <c r="CF37" s="19">
        <v>887.34502</v>
      </c>
      <c r="CG37" s="19">
        <v>636.90495</v>
      </c>
      <c r="CH37" s="19">
        <v>681.06988</v>
      </c>
      <c r="CI37" s="19">
        <v>687.82754</v>
      </c>
      <c r="CJ37" s="2">
        <v>58.1407001795332</v>
      </c>
      <c r="CK37" s="2">
        <v>57.9885557470336</v>
      </c>
      <c r="CL37" s="2">
        <v>57.769412556697</v>
      </c>
      <c r="CM37" s="2">
        <v>57.4956035059476</v>
      </c>
      <c r="CN37" s="2">
        <v>57.1733840228245</v>
      </c>
      <c r="CO37" s="2">
        <v>56.808081705151</v>
      </c>
      <c r="CP37" s="2">
        <v>56.8671024253995</v>
      </c>
      <c r="CQ37" s="2">
        <v>56.8744368507093</v>
      </c>
      <c r="CR37" s="2">
        <v>56.8190379572239</v>
      </c>
      <c r="CS37" s="2">
        <v>56.6895957844784</v>
      </c>
      <c r="CT37" s="2">
        <v>56.47</v>
      </c>
      <c r="CU37" s="2">
        <v>56.88536196852</v>
      </c>
      <c r="CV37" s="2">
        <v>57.0459201050894</v>
      </c>
      <c r="CW37" s="2">
        <v>56.900680390176</v>
      </c>
      <c r="CX37" s="2">
        <v>56.4350741652363</v>
      </c>
      <c r="CY37" s="2">
        <v>55.6701732283465</v>
      </c>
      <c r="CZ37" s="2">
        <v>55.769178312519</v>
      </c>
      <c r="DA37" s="2">
        <v>55.5342035225908</v>
      </c>
      <c r="DB37" s="2">
        <v>55.1955850951745</v>
      </c>
      <c r="DC37" s="2">
        <v>55.0517342891925</v>
      </c>
      <c r="DD37" s="2">
        <v>55.2542988204456</v>
      </c>
      <c r="DE37" s="2">
        <v>55.24921398695</v>
      </c>
      <c r="DF37" s="2">
        <v>55.2439379739157</v>
      </c>
      <c r="DG37" s="2">
        <v>55.2381195428259</v>
      </c>
      <c r="DH37" s="2">
        <v>55.2327852599254</v>
      </c>
      <c r="DI37" s="2">
        <v>54.6190887573964</v>
      </c>
      <c r="DJ37" s="2">
        <v>54.2331084925763</v>
      </c>
      <c r="DK37" s="2">
        <v>53.9705866873413</v>
      </c>
      <c r="DL37" s="2">
        <v>53.8295758980556</v>
      </c>
      <c r="DM37" s="2">
        <v>53.808211007298</v>
      </c>
      <c r="DN37" s="2">
        <v>53.9076744186046</v>
      </c>
      <c r="DO37" s="2">
        <v>53.5560991410238</v>
      </c>
      <c r="DP37" s="2">
        <v>53.3859007788892</v>
      </c>
      <c r="DQ37" s="2">
        <v>53.3375794213469</v>
      </c>
      <c r="DR37" s="2">
        <v>53.3591628682126</v>
      </c>
      <c r="DS37" s="2">
        <v>53.403961038961</v>
      </c>
      <c r="DT37" s="2">
        <v>53.217664553288</v>
      </c>
      <c r="DU37" s="2">
        <v>53.1058193145587</v>
      </c>
      <c r="DV37" s="2">
        <v>53.0242091653398</v>
      </c>
      <c r="DW37" s="2">
        <v>52.932525524553</v>
      </c>
      <c r="DX37" s="2">
        <v>52.7939949958299</v>
      </c>
      <c r="DY37" s="2">
        <v>323843.7</v>
      </c>
      <c r="DZ37" s="2">
        <v>323036.8475</v>
      </c>
      <c r="EA37" s="2">
        <v>322232.0063</v>
      </c>
      <c r="EB37" s="2">
        <v>321429.1714</v>
      </c>
      <c r="EC37" s="2">
        <v>320628.3376</v>
      </c>
      <c r="ED37" s="2">
        <v>319829.5</v>
      </c>
      <c r="EE37" s="2">
        <v>321685.825</v>
      </c>
      <c r="EF37" s="2">
        <v>323552.9838</v>
      </c>
      <c r="EG37" s="2">
        <v>325431.0399</v>
      </c>
      <c r="EH37" s="2">
        <v>327320.0571</v>
      </c>
      <c r="EI37" s="2">
        <v>329220.1</v>
      </c>
      <c r="EJ37" s="2">
        <v>333939.8289</v>
      </c>
      <c r="EK37" s="2">
        <v>338727.2644</v>
      </c>
      <c r="EL37" s="2">
        <v>343583.3784</v>
      </c>
      <c r="EM37" s="2">
        <v>348509.157</v>
      </c>
      <c r="EN37" s="2">
        <v>353505.6</v>
      </c>
      <c r="EO37" s="2">
        <v>366180.4248</v>
      </c>
      <c r="EP37" s="2">
        <v>379309.7169</v>
      </c>
      <c r="EQ37" s="2">
        <v>392909.7725</v>
      </c>
      <c r="ER37" s="2">
        <v>406997.4716</v>
      </c>
      <c r="ES37" s="2">
        <v>421590.3</v>
      </c>
      <c r="ET37" s="2">
        <v>429291.9176</v>
      </c>
      <c r="EU37" s="2">
        <v>437134.2324</v>
      </c>
      <c r="EV37" s="2">
        <v>445119.8149</v>
      </c>
      <c r="EW37" s="2">
        <v>453251.2824</v>
      </c>
      <c r="EX37" s="2">
        <v>461531.3</v>
      </c>
      <c r="EY37" s="2">
        <v>470835.578</v>
      </c>
      <c r="EZ37" s="2">
        <v>480327.4274</v>
      </c>
      <c r="FA37" s="2">
        <v>490010.6294</v>
      </c>
      <c r="FB37" s="2">
        <v>499889.0419</v>
      </c>
      <c r="FC37" s="2">
        <v>509966.6</v>
      </c>
      <c r="FD37" s="2">
        <v>522482.592</v>
      </c>
      <c r="FE37" s="2">
        <v>535305.7657</v>
      </c>
      <c r="FF37" s="2">
        <v>548443.6604</v>
      </c>
      <c r="FG37" s="2">
        <v>561904.0005</v>
      </c>
      <c r="FH37" s="2">
        <v>575694.7</v>
      </c>
      <c r="FI37" s="2">
        <v>586724.7517</v>
      </c>
      <c r="FJ37" s="2">
        <v>597966.2149</v>
      </c>
      <c r="FK37" s="2">
        <v>609423.1432</v>
      </c>
      <c r="FL37" s="2">
        <v>621099.668</v>
      </c>
      <c r="FM37" s="2">
        <v>633000</v>
      </c>
      <c r="FN37" s="20">
        <v>542</v>
      </c>
      <c r="FO37" s="20">
        <v>544.75</v>
      </c>
      <c r="FP37" s="20">
        <v>542.64</v>
      </c>
      <c r="FQ37" s="20">
        <v>537.44</v>
      </c>
      <c r="FR37" s="20">
        <v>530.76</v>
      </c>
      <c r="FS37" s="20">
        <v>524</v>
      </c>
      <c r="FT37" s="20">
        <v>518.37</v>
      </c>
      <c r="FU37" s="20">
        <v>514.91</v>
      </c>
      <c r="FV37" s="20">
        <v>514.45</v>
      </c>
      <c r="FW37" s="20">
        <v>517.66</v>
      </c>
      <c r="FX37" s="20">
        <v>525</v>
      </c>
      <c r="FY37" s="20">
        <v>536.76</v>
      </c>
      <c r="FZ37" s="20">
        <v>553.02</v>
      </c>
      <c r="GA37" s="20">
        <v>573.7</v>
      </c>
      <c r="GB37" s="20">
        <v>598.52</v>
      </c>
      <c r="GC37" s="20">
        <v>627</v>
      </c>
      <c r="GD37" s="20">
        <v>659.09</v>
      </c>
      <c r="GE37" s="20">
        <v>695.12</v>
      </c>
      <c r="GF37" s="20">
        <v>732.3</v>
      </c>
      <c r="GG37" s="20">
        <v>766.45</v>
      </c>
      <c r="GH37" s="20">
        <v>795</v>
      </c>
      <c r="GI37" s="20">
        <v>809.6</v>
      </c>
      <c r="GJ37" s="20">
        <v>824.47</v>
      </c>
      <c r="GK37" s="20">
        <v>839.61</v>
      </c>
      <c r="GL37" s="20">
        <v>855.03</v>
      </c>
      <c r="GM37" s="20">
        <v>877</v>
      </c>
      <c r="GN37" s="20">
        <v>898.15</v>
      </c>
      <c r="GO37" s="20">
        <v>918.41</v>
      </c>
      <c r="GP37" s="20">
        <v>937.69</v>
      </c>
      <c r="GQ37" s="20">
        <v>955.91</v>
      </c>
      <c r="GR37" s="20">
        <v>973</v>
      </c>
      <c r="GS37" s="20">
        <v>991.8</v>
      </c>
      <c r="GT37" s="20">
        <v>1012.4</v>
      </c>
      <c r="GU37" s="20">
        <v>1034.89</v>
      </c>
      <c r="GV37" s="20">
        <v>1059.38</v>
      </c>
      <c r="GW37" s="20">
        <v>1086</v>
      </c>
      <c r="GX37" s="20">
        <v>1111.92</v>
      </c>
      <c r="GY37" s="20">
        <v>1125.99</v>
      </c>
      <c r="GZ37" s="20">
        <v>1149.33</v>
      </c>
      <c r="HA37" s="20">
        <v>1173.38</v>
      </c>
      <c r="HB37" s="20">
        <v>1199</v>
      </c>
    </row>
    <row r="38" spans="1:210" ht="12.75">
      <c r="A38" s="15" t="s">
        <v>37</v>
      </c>
      <c r="B38" s="15" t="s">
        <v>137</v>
      </c>
      <c r="C38" s="15">
        <v>37</v>
      </c>
      <c r="D38" s="16"/>
      <c r="F38" s="19">
        <v>41.327718</v>
      </c>
      <c r="G38" s="19">
        <v>33.762198</v>
      </c>
      <c r="H38" s="19">
        <v>22.328344</v>
      </c>
      <c r="I38" s="19">
        <v>22.613764</v>
      </c>
      <c r="J38" s="19">
        <v>19.831267</v>
      </c>
      <c r="K38" s="19">
        <v>32.002314</v>
      </c>
      <c r="L38" s="19">
        <v>32.800343</v>
      </c>
      <c r="M38" s="19">
        <v>38.028731</v>
      </c>
      <c r="N38" s="19">
        <v>28.208751</v>
      </c>
      <c r="O38" s="19">
        <v>25.04778</v>
      </c>
      <c r="P38" s="19">
        <v>26.408615</v>
      </c>
      <c r="Q38" s="19">
        <v>20.68246</v>
      </c>
      <c r="R38" s="19">
        <v>17.186878</v>
      </c>
      <c r="S38" s="19">
        <v>27.271071</v>
      </c>
      <c r="T38" s="19">
        <v>22.041935</v>
      </c>
      <c r="U38" s="19">
        <v>39.736009</v>
      </c>
      <c r="V38" s="19">
        <v>29.585053</v>
      </c>
      <c r="W38" s="19">
        <v>19.988386</v>
      </c>
      <c r="X38" s="19">
        <v>13.507227</v>
      </c>
      <c r="Y38" s="19">
        <v>20.177318</v>
      </c>
      <c r="Z38" s="19">
        <v>19.685214</v>
      </c>
      <c r="AA38" s="19">
        <v>17.066893</v>
      </c>
      <c r="AB38" s="19">
        <v>12.65714</v>
      </c>
      <c r="AC38" s="19">
        <v>10.74243</v>
      </c>
      <c r="AD38" s="19">
        <v>9.8214917</v>
      </c>
      <c r="AE38" s="19">
        <v>9.7597267</v>
      </c>
      <c r="AF38" s="19">
        <v>9.247165</v>
      </c>
      <c r="AG38" s="19">
        <v>9.2212124</v>
      </c>
      <c r="AH38" s="19">
        <v>8.6727727</v>
      </c>
      <c r="AI38" s="19">
        <v>9.8081316</v>
      </c>
      <c r="AJ38" s="19">
        <v>9.5974808</v>
      </c>
      <c r="AK38" s="19">
        <v>8.52699</v>
      </c>
      <c r="AL38" s="19">
        <v>19.971826</v>
      </c>
      <c r="AM38" s="19">
        <v>20.691023</v>
      </c>
      <c r="AN38" s="19">
        <v>12.619199</v>
      </c>
      <c r="AO38" s="19">
        <v>15.15841</v>
      </c>
      <c r="AP38" s="19">
        <v>14.165548</v>
      </c>
      <c r="AQ38" s="19">
        <v>14.182187</v>
      </c>
      <c r="AR38" s="19">
        <v>13.230432</v>
      </c>
      <c r="AS38" s="19">
        <v>10.915955</v>
      </c>
      <c r="AU38" s="19">
        <v>1898.2668</v>
      </c>
      <c r="AV38" s="19">
        <v>2030.4519</v>
      </c>
      <c r="AW38" s="19">
        <v>2130.2746</v>
      </c>
      <c r="AX38" s="19">
        <v>1836.1215</v>
      </c>
      <c r="AY38" s="19">
        <v>2112.9629</v>
      </c>
      <c r="AZ38" s="19">
        <v>2023.1068</v>
      </c>
      <c r="BA38" s="19">
        <v>2097.584</v>
      </c>
      <c r="BB38" s="19">
        <v>2058.7093</v>
      </c>
      <c r="BC38" s="19">
        <v>2199.7092</v>
      </c>
      <c r="BD38" s="19">
        <v>2371.8273</v>
      </c>
      <c r="BE38" s="19">
        <v>2431.7744</v>
      </c>
      <c r="BF38" s="19">
        <v>2603.5295</v>
      </c>
      <c r="BG38" s="19">
        <v>2582.1782</v>
      </c>
      <c r="BH38" s="19">
        <v>2440.1012</v>
      </c>
      <c r="BI38" s="19">
        <v>2692.0172</v>
      </c>
      <c r="BJ38" s="19">
        <v>2607.6225</v>
      </c>
      <c r="BK38" s="19">
        <v>2938.4886</v>
      </c>
      <c r="BL38" s="19">
        <v>3011.6575</v>
      </c>
      <c r="BM38" s="19">
        <v>3054.275</v>
      </c>
      <c r="BN38" s="19">
        <v>2814.0677</v>
      </c>
      <c r="BO38" s="19">
        <v>2822.9041</v>
      </c>
      <c r="BP38" s="19">
        <v>2916.6141</v>
      </c>
      <c r="BQ38" s="19">
        <v>2536.4142</v>
      </c>
      <c r="BR38" s="19">
        <v>2381.7054</v>
      </c>
      <c r="BS38" s="19">
        <v>2182.3885</v>
      </c>
      <c r="BT38" s="19">
        <v>2230.0404</v>
      </c>
      <c r="BU38" s="19">
        <v>2332.9981</v>
      </c>
      <c r="BV38" s="19">
        <v>2365.2573</v>
      </c>
      <c r="BW38" s="19">
        <v>2456.1068</v>
      </c>
      <c r="BX38" s="19">
        <v>2098.3432</v>
      </c>
      <c r="BY38" s="19">
        <v>2089.2302</v>
      </c>
      <c r="BZ38" s="19">
        <v>2472.9657</v>
      </c>
      <c r="CA38" s="19">
        <v>2216.8151</v>
      </c>
      <c r="CB38" s="19">
        <v>2254.5327</v>
      </c>
      <c r="CC38" s="19">
        <v>2605.7998</v>
      </c>
      <c r="CD38" s="19">
        <v>2639.0602</v>
      </c>
      <c r="CE38" s="19">
        <v>2868.7374</v>
      </c>
      <c r="CF38" s="19">
        <v>3437.8834</v>
      </c>
      <c r="CG38" s="19">
        <v>3422.9278</v>
      </c>
      <c r="CH38" s="19">
        <v>3613.1429</v>
      </c>
      <c r="CJ38" s="2">
        <v>48.2145869947276</v>
      </c>
      <c r="CK38" s="2">
        <v>48.3238161388998</v>
      </c>
      <c r="CL38" s="2">
        <v>48.5252811740419</v>
      </c>
      <c r="CM38" s="2">
        <v>48.802097121601</v>
      </c>
      <c r="CN38" s="2">
        <v>49.1275174268264</v>
      </c>
      <c r="CO38" s="2">
        <v>49.4883720930233</v>
      </c>
      <c r="CP38" s="2">
        <v>49.2046437485784</v>
      </c>
      <c r="CQ38" s="2">
        <v>48.954841446763</v>
      </c>
      <c r="CR38" s="2">
        <v>48.7808886189389</v>
      </c>
      <c r="CS38" s="2">
        <v>48.7427690800669</v>
      </c>
      <c r="CT38" s="2">
        <v>48.8707757404796</v>
      </c>
      <c r="CU38" s="2">
        <v>49.3302875683823</v>
      </c>
      <c r="CV38" s="2">
        <v>49.9632080914444</v>
      </c>
      <c r="CW38" s="2">
        <v>50.708030034873</v>
      </c>
      <c r="CX38" s="2">
        <v>51.4618135284116</v>
      </c>
      <c r="CY38" s="2">
        <v>52.1620572207084</v>
      </c>
      <c r="CZ38" s="2">
        <v>52.719166060393</v>
      </c>
      <c r="DA38" s="2">
        <v>53.2194658935514</v>
      </c>
      <c r="DB38" s="2">
        <v>53.7199392634531</v>
      </c>
      <c r="DC38" s="2">
        <v>54.3165422044501</v>
      </c>
      <c r="DD38" s="2">
        <v>55.0704467805519</v>
      </c>
      <c r="DE38" s="2">
        <v>55.1955615942504</v>
      </c>
      <c r="DF38" s="2">
        <v>55.4427758916976</v>
      </c>
      <c r="DG38" s="2">
        <v>55.8006064629785</v>
      </c>
      <c r="DH38" s="2">
        <v>56.2511130173142</v>
      </c>
      <c r="DI38" s="2">
        <v>56.7726790450928</v>
      </c>
      <c r="DJ38" s="2">
        <v>57.158178677236</v>
      </c>
      <c r="DK38" s="2">
        <v>57.5467159296907</v>
      </c>
      <c r="DL38" s="2">
        <v>57.9383013741201</v>
      </c>
      <c r="DM38" s="2">
        <v>58.3329450607717</v>
      </c>
      <c r="DN38" s="2">
        <v>58.7306566347469</v>
      </c>
      <c r="DO38" s="2">
        <v>59.30745866394</v>
      </c>
      <c r="DP38" s="2">
        <v>59.9126001250459</v>
      </c>
      <c r="DQ38" s="2">
        <v>60.528573308398</v>
      </c>
      <c r="DR38" s="2">
        <v>61.1373698295194</v>
      </c>
      <c r="DS38" s="2">
        <v>61.7204979811575</v>
      </c>
      <c r="DT38" s="2">
        <v>62.2940014745704</v>
      </c>
      <c r="DU38" s="2">
        <v>62.8663111674788</v>
      </c>
      <c r="DV38" s="2">
        <v>63.4188338848797</v>
      </c>
      <c r="DW38" s="2">
        <v>63.9327006901658</v>
      </c>
      <c r="DX38" s="2">
        <v>64.388961892247</v>
      </c>
      <c r="DY38" s="2">
        <v>274341</v>
      </c>
      <c r="DZ38" s="2">
        <v>282776.4749</v>
      </c>
      <c r="EA38" s="2">
        <v>291471.9539</v>
      </c>
      <c r="EB38" s="2">
        <v>300435.4703</v>
      </c>
      <c r="EC38" s="2">
        <v>309675.3061</v>
      </c>
      <c r="ED38" s="2">
        <v>319200</v>
      </c>
      <c r="EE38" s="2">
        <v>324480.0232</v>
      </c>
      <c r="EF38" s="2">
        <v>329847.9307</v>
      </c>
      <c r="EG38" s="2">
        <v>335305.1941</v>
      </c>
      <c r="EH38" s="2">
        <v>340853.3099</v>
      </c>
      <c r="EI38" s="2">
        <v>346493.8</v>
      </c>
      <c r="EJ38" s="2">
        <v>353481.1086</v>
      </c>
      <c r="EK38" s="2">
        <v>360609.4544</v>
      </c>
      <c r="EL38" s="2">
        <v>367881.6871</v>
      </c>
      <c r="EM38" s="2">
        <v>375300.7137</v>
      </c>
      <c r="EN38" s="2">
        <v>382869.5</v>
      </c>
      <c r="EO38" s="2">
        <v>389852.9611</v>
      </c>
      <c r="EP38" s="2">
        <v>396963.9961</v>
      </c>
      <c r="EQ38" s="2">
        <v>404204.939</v>
      </c>
      <c r="ER38" s="2">
        <v>411578.1669</v>
      </c>
      <c r="ES38" s="2">
        <v>419086.1</v>
      </c>
      <c r="ET38" s="2">
        <v>420860.6376</v>
      </c>
      <c r="EU38" s="2">
        <v>422645.8249</v>
      </c>
      <c r="EV38" s="2">
        <v>424441.733</v>
      </c>
      <c r="EW38" s="2">
        <v>426248.434</v>
      </c>
      <c r="EX38" s="2">
        <v>428066</v>
      </c>
      <c r="EY38" s="2">
        <v>428309.0961</v>
      </c>
      <c r="EZ38" s="2">
        <v>428556.1482</v>
      </c>
      <c r="FA38" s="2">
        <v>428807.1623</v>
      </c>
      <c r="FB38" s="2">
        <v>429062.1441</v>
      </c>
      <c r="FC38" s="2">
        <v>429321.1</v>
      </c>
      <c r="FD38" s="2">
        <v>435020.2093</v>
      </c>
      <c r="FE38" s="2">
        <v>440794.9729</v>
      </c>
      <c r="FF38" s="2">
        <v>446646.3953</v>
      </c>
      <c r="FG38" s="2">
        <v>452575.4939</v>
      </c>
      <c r="FH38" s="2">
        <v>458583.3</v>
      </c>
      <c r="FI38" s="2">
        <v>464700.7922</v>
      </c>
      <c r="FJ38" s="2">
        <v>470900.1038</v>
      </c>
      <c r="FK38" s="2">
        <v>477182.3318</v>
      </c>
      <c r="FL38" s="2">
        <v>483548.5884</v>
      </c>
      <c r="FM38" s="2">
        <v>490000</v>
      </c>
      <c r="FN38" s="20">
        <v>569</v>
      </c>
      <c r="FO38" s="20">
        <v>585.17</v>
      </c>
      <c r="FP38" s="20">
        <v>600.66</v>
      </c>
      <c r="FQ38" s="20">
        <v>615.62</v>
      </c>
      <c r="FR38" s="20">
        <v>630.35</v>
      </c>
      <c r="FS38" s="20">
        <v>645</v>
      </c>
      <c r="FT38" s="20">
        <v>659.45</v>
      </c>
      <c r="FU38" s="20">
        <v>673.76</v>
      </c>
      <c r="FV38" s="20">
        <v>687.34</v>
      </c>
      <c r="FW38" s="20">
        <v>699.27</v>
      </c>
      <c r="FX38" s="20">
        <v>709</v>
      </c>
      <c r="FY38" s="20">
        <v>716.67</v>
      </c>
      <c r="FZ38" s="20">
        <v>722.21</v>
      </c>
      <c r="GA38" s="20">
        <v>726.28</v>
      </c>
      <c r="GB38" s="20">
        <v>729.97</v>
      </c>
      <c r="GC38" s="20">
        <v>734</v>
      </c>
      <c r="GD38" s="20">
        <v>738.25</v>
      </c>
      <c r="GE38" s="20">
        <v>742.66</v>
      </c>
      <c r="GF38" s="20">
        <v>747.46</v>
      </c>
      <c r="GG38" s="20">
        <v>752.88</v>
      </c>
      <c r="GH38" s="20">
        <v>759</v>
      </c>
      <c r="GI38" s="20">
        <v>765.92</v>
      </c>
      <c r="GJ38" s="20">
        <v>773.94</v>
      </c>
      <c r="GK38" s="20">
        <v>782.07</v>
      </c>
      <c r="GL38" s="20">
        <v>788.72</v>
      </c>
      <c r="GM38" s="20">
        <v>793</v>
      </c>
      <c r="GN38" s="20">
        <v>793.4</v>
      </c>
      <c r="GO38" s="20">
        <v>793.8</v>
      </c>
      <c r="GP38" s="20">
        <v>794.2</v>
      </c>
      <c r="GQ38" s="20">
        <v>794.6</v>
      </c>
      <c r="GR38" s="20">
        <v>795</v>
      </c>
      <c r="GS38" s="20">
        <v>802.93</v>
      </c>
      <c r="GT38" s="20">
        <v>810.1</v>
      </c>
      <c r="GU38" s="20">
        <v>816.82</v>
      </c>
      <c r="GV38" s="20">
        <v>823.35</v>
      </c>
      <c r="GW38" s="20">
        <v>830</v>
      </c>
      <c r="GX38" s="20">
        <v>836.57</v>
      </c>
      <c r="GY38" s="20">
        <v>749.05</v>
      </c>
      <c r="GZ38" s="20">
        <v>752.43</v>
      </c>
      <c r="HA38" s="20">
        <v>756.34</v>
      </c>
      <c r="HB38" s="20"/>
    </row>
    <row r="39" spans="1:210" ht="12.75">
      <c r="A39" s="15" t="s">
        <v>38</v>
      </c>
      <c r="B39" s="15" t="s">
        <v>140</v>
      </c>
      <c r="C39" s="15">
        <v>38</v>
      </c>
      <c r="D39" s="16"/>
      <c r="F39" s="19">
        <v>1.9715759</v>
      </c>
      <c r="G39" s="19">
        <v>1.8613761</v>
      </c>
      <c r="H39" s="19">
        <v>1.8665377</v>
      </c>
      <c r="I39" s="19">
        <v>1.9014365</v>
      </c>
      <c r="J39" s="19">
        <v>1.742212</v>
      </c>
      <c r="K39" s="19">
        <v>1.7058351</v>
      </c>
      <c r="M39" s="19">
        <v>1.5612666</v>
      </c>
      <c r="N39" s="19">
        <v>1.678302</v>
      </c>
      <c r="O39" s="19">
        <v>1.94172</v>
      </c>
      <c r="P39" s="19">
        <v>2.9475057</v>
      </c>
      <c r="Q39" s="19">
        <v>2.7551409</v>
      </c>
      <c r="R39" s="19">
        <v>3.272678</v>
      </c>
      <c r="S39" s="19">
        <v>3.8577649</v>
      </c>
      <c r="T39" s="19">
        <v>4.097468</v>
      </c>
      <c r="U39" s="19">
        <v>5.3564178</v>
      </c>
      <c r="V39" s="19">
        <v>5.9513385</v>
      </c>
      <c r="W39" s="19">
        <v>6.1117082</v>
      </c>
      <c r="X39" s="19">
        <v>6.4586837</v>
      </c>
      <c r="Y39" s="19">
        <v>7.1437896</v>
      </c>
      <c r="Z39" s="19">
        <v>6.5902879</v>
      </c>
      <c r="AA39" s="19">
        <v>7.556094</v>
      </c>
      <c r="AB39" s="19">
        <v>6.5718177</v>
      </c>
      <c r="AC39" s="19">
        <v>6.9132935</v>
      </c>
      <c r="AD39" s="19">
        <v>7.2499486</v>
      </c>
      <c r="AE39" s="19">
        <v>7.9956618</v>
      </c>
      <c r="AF39" s="19">
        <v>7.360887</v>
      </c>
      <c r="AG39" s="19">
        <v>7.5515931</v>
      </c>
      <c r="AH39" s="19">
        <v>6.6800797</v>
      </c>
      <c r="AI39" s="19">
        <v>7.4566509</v>
      </c>
      <c r="AJ39" s="19">
        <v>6.3197863</v>
      </c>
      <c r="AK39" s="19">
        <v>6.0625998</v>
      </c>
      <c r="AL39" s="19">
        <v>3.5918007</v>
      </c>
      <c r="AM39" s="19">
        <v>3.3529936</v>
      </c>
      <c r="AN39" s="19">
        <v>2.508171</v>
      </c>
      <c r="AO39" s="19">
        <v>3.234709</v>
      </c>
      <c r="AP39" s="19">
        <v>2.5931404</v>
      </c>
      <c r="AQ39" s="19">
        <v>2.1701052</v>
      </c>
      <c r="AR39" s="19">
        <v>1.9677736</v>
      </c>
      <c r="BB39" s="19">
        <v>952.16227</v>
      </c>
      <c r="BC39" s="19">
        <v>949.78948</v>
      </c>
      <c r="BD39" s="19">
        <v>956.69853</v>
      </c>
      <c r="BE39" s="19">
        <v>929.72891</v>
      </c>
      <c r="BF39" s="19">
        <v>996.57584</v>
      </c>
      <c r="BG39" s="19">
        <v>975.75861</v>
      </c>
      <c r="BH39" s="19">
        <v>948.87066</v>
      </c>
      <c r="BI39" s="19">
        <v>975.60498</v>
      </c>
      <c r="BJ39" s="19">
        <v>921.99111</v>
      </c>
      <c r="BK39" s="19">
        <v>975.49645</v>
      </c>
      <c r="BL39" s="19">
        <v>967.9638</v>
      </c>
      <c r="BM39" s="19">
        <v>1001.0081</v>
      </c>
      <c r="BN39" s="19">
        <v>1037.8077</v>
      </c>
      <c r="BO39" s="19">
        <v>1111.2879</v>
      </c>
      <c r="BP39" s="19">
        <v>1065.8829</v>
      </c>
      <c r="BQ39" s="19">
        <v>1010.2351</v>
      </c>
      <c r="BR39" s="19">
        <v>994.20895</v>
      </c>
      <c r="BS39" s="19">
        <v>974.47843</v>
      </c>
      <c r="BT39" s="19">
        <v>967.77366</v>
      </c>
      <c r="BU39" s="19">
        <v>942.97137</v>
      </c>
      <c r="BV39" s="19">
        <v>910.12127</v>
      </c>
      <c r="BW39" s="19">
        <v>902.74862</v>
      </c>
      <c r="BX39" s="19">
        <v>850.03905</v>
      </c>
      <c r="BY39" s="19">
        <v>865.90969</v>
      </c>
      <c r="BZ39" s="19">
        <v>965.98123</v>
      </c>
      <c r="CA39" s="19">
        <v>866.64713</v>
      </c>
      <c r="CB39" s="19">
        <v>842.22084</v>
      </c>
      <c r="CC39" s="19">
        <v>1023.4145</v>
      </c>
      <c r="CD39" s="19">
        <v>1463.9693</v>
      </c>
      <c r="CE39" s="19">
        <v>1756.8122</v>
      </c>
      <c r="CF39" s="19">
        <v>2024.6972</v>
      </c>
      <c r="CG39" s="19">
        <v>2349.0825</v>
      </c>
      <c r="CJ39" s="2">
        <v>55.5375736067297</v>
      </c>
      <c r="CK39" s="2">
        <v>55.3443799696008</v>
      </c>
      <c r="CL39" s="2">
        <v>55.1446303483156</v>
      </c>
      <c r="CM39" s="2">
        <v>54.9386066179961</v>
      </c>
      <c r="CN39" s="2">
        <v>54.7264605697137</v>
      </c>
      <c r="CO39" s="2">
        <v>54.5088848660391</v>
      </c>
      <c r="CP39" s="2">
        <v>54.4771026033328</v>
      </c>
      <c r="CQ39" s="2">
        <v>54.4407468287748</v>
      </c>
      <c r="CR39" s="2">
        <v>54.4039588582371</v>
      </c>
      <c r="CS39" s="2">
        <v>54.3718199334621</v>
      </c>
      <c r="CT39" s="2">
        <v>54.3472522123894</v>
      </c>
      <c r="CU39" s="2">
        <v>54.3342232955868</v>
      </c>
      <c r="CV39" s="2">
        <v>54.3266957432707</v>
      </c>
      <c r="CW39" s="2">
        <v>54.3247699516108</v>
      </c>
      <c r="CX39" s="2">
        <v>54.3279765529244</v>
      </c>
      <c r="CY39" s="2">
        <v>54.3353231707317</v>
      </c>
      <c r="CZ39" s="2">
        <v>54.2455364381371</v>
      </c>
      <c r="DA39" s="2">
        <v>54.1576080743193</v>
      </c>
      <c r="DB39" s="2">
        <v>54.0664657408732</v>
      </c>
      <c r="DC39" s="2">
        <v>53.9654605702035</v>
      </c>
      <c r="DD39" s="2">
        <v>53.8500672520082</v>
      </c>
      <c r="DE39" s="2">
        <v>53.6759385802112</v>
      </c>
      <c r="DF39" s="2">
        <v>53.4882456415611</v>
      </c>
      <c r="DG39" s="2">
        <v>53.2840019340715</v>
      </c>
      <c r="DH39" s="2">
        <v>53.0597212480548</v>
      </c>
      <c r="DI39" s="2">
        <v>52.8142194164818</v>
      </c>
      <c r="DJ39" s="2">
        <v>52.6693966892217</v>
      </c>
      <c r="DK39" s="2">
        <v>52.5068565393919</v>
      </c>
      <c r="DL39" s="2">
        <v>52.3291061528908</v>
      </c>
      <c r="DM39" s="2">
        <v>52.1387614799679</v>
      </c>
      <c r="DN39" s="2">
        <v>51.9393156187239</v>
      </c>
      <c r="DO39" s="2">
        <v>52.3176094797512</v>
      </c>
      <c r="DP39" s="2">
        <v>52.6452394659954</v>
      </c>
      <c r="DQ39" s="2">
        <v>52.9212329751507</v>
      </c>
      <c r="DR39" s="2">
        <v>53.1447535896499</v>
      </c>
      <c r="DS39" s="2">
        <v>53.315126953125</v>
      </c>
      <c r="DT39" s="2">
        <v>53.6634738004362</v>
      </c>
      <c r="DU39" s="2">
        <v>54.1290114388681</v>
      </c>
      <c r="DV39" s="2">
        <v>54.6294252648097</v>
      </c>
      <c r="DW39" s="2">
        <v>55.1500703062924</v>
      </c>
      <c r="DX39" s="2">
        <v>55.6979520040206</v>
      </c>
      <c r="DY39" s="2">
        <v>2112649.3</v>
      </c>
      <c r="DZ39" s="2">
        <v>2141008.408</v>
      </c>
      <c r="EA39" s="2">
        <v>2169748.198</v>
      </c>
      <c r="EB39" s="2">
        <v>2198873.779</v>
      </c>
      <c r="EC39" s="2">
        <v>2228390.33</v>
      </c>
      <c r="ED39" s="2">
        <v>2258303.1</v>
      </c>
      <c r="EE39" s="2">
        <v>2296618.453</v>
      </c>
      <c r="EF39" s="2">
        <v>2335584.256</v>
      </c>
      <c r="EG39" s="2">
        <v>2375211.559</v>
      </c>
      <c r="EH39" s="2">
        <v>2415511.598</v>
      </c>
      <c r="EI39" s="2">
        <v>2456495.8</v>
      </c>
      <c r="EJ39" s="2">
        <v>2498401.689</v>
      </c>
      <c r="EK39" s="2">
        <v>2541022.54</v>
      </c>
      <c r="EL39" s="2">
        <v>2584370.551</v>
      </c>
      <c r="EM39" s="2">
        <v>2628458.132</v>
      </c>
      <c r="EN39" s="2">
        <v>2673297.9</v>
      </c>
      <c r="EO39" s="2">
        <v>2713904.188</v>
      </c>
      <c r="EP39" s="2">
        <v>2755127.501</v>
      </c>
      <c r="EQ39" s="2">
        <v>2796977.219</v>
      </c>
      <c r="ER39" s="2">
        <v>2839462.863</v>
      </c>
      <c r="ES39" s="2">
        <v>2882594.1</v>
      </c>
      <c r="ET39" s="2">
        <v>2923959.181</v>
      </c>
      <c r="EU39" s="2">
        <v>2965917.872</v>
      </c>
      <c r="EV39" s="2">
        <v>3008478.69</v>
      </c>
      <c r="EW39" s="2">
        <v>3051650.278</v>
      </c>
      <c r="EX39" s="2">
        <v>3095441.4</v>
      </c>
      <c r="EY39" s="2">
        <v>3147012.253</v>
      </c>
      <c r="EZ39" s="2">
        <v>3199442.295</v>
      </c>
      <c r="FA39" s="2">
        <v>3252745.841</v>
      </c>
      <c r="FB39" s="2">
        <v>3306937.444</v>
      </c>
      <c r="FC39" s="2">
        <v>3362031.9</v>
      </c>
      <c r="FD39" s="2">
        <v>3449299.993</v>
      </c>
      <c r="FE39" s="2">
        <v>3538834.055</v>
      </c>
      <c r="FF39" s="2">
        <v>3630692.941</v>
      </c>
      <c r="FG39" s="2">
        <v>3724937.037</v>
      </c>
      <c r="FH39" s="2">
        <v>3821628.3</v>
      </c>
      <c r="FI39" s="2">
        <v>3936752.438</v>
      </c>
      <c r="FJ39" s="2">
        <v>4055345.537</v>
      </c>
      <c r="FK39" s="2">
        <v>4177512.15</v>
      </c>
      <c r="FL39" s="2">
        <v>4303359.986</v>
      </c>
      <c r="FM39" s="2">
        <v>4433000</v>
      </c>
      <c r="FN39" s="20">
        <v>3804</v>
      </c>
      <c r="FO39" s="20">
        <v>3868.52</v>
      </c>
      <c r="FP39" s="20">
        <v>3934.65</v>
      </c>
      <c r="FQ39" s="20">
        <v>4002.42</v>
      </c>
      <c r="FR39" s="20">
        <v>4071.87</v>
      </c>
      <c r="FS39" s="20">
        <v>4143</v>
      </c>
      <c r="FT39" s="20"/>
      <c r="FU39" s="20">
        <v>4290.14</v>
      </c>
      <c r="FV39" s="20">
        <v>4365.88</v>
      </c>
      <c r="FW39" s="20">
        <v>4442.58</v>
      </c>
      <c r="FX39" s="20">
        <v>4520</v>
      </c>
      <c r="FY39" s="20">
        <v>4598.21</v>
      </c>
      <c r="FZ39" s="20">
        <v>4677.3</v>
      </c>
      <c r="GA39" s="20">
        <v>4757.26</v>
      </c>
      <c r="GB39" s="20">
        <v>4838.13</v>
      </c>
      <c r="GC39" s="20">
        <v>4920</v>
      </c>
      <c r="GD39" s="20">
        <v>5003</v>
      </c>
      <c r="GE39" s="20">
        <v>5087.24</v>
      </c>
      <c r="GF39" s="20">
        <v>5173.22</v>
      </c>
      <c r="GG39" s="20">
        <v>5261.63</v>
      </c>
      <c r="GH39" s="20">
        <v>5353</v>
      </c>
      <c r="GI39" s="20">
        <v>5447.43</v>
      </c>
      <c r="GJ39" s="20">
        <v>5544.99</v>
      </c>
      <c r="GK39" s="20">
        <v>5646.12</v>
      </c>
      <c r="GL39" s="20">
        <v>5751.35</v>
      </c>
      <c r="GM39" s="20">
        <v>5861</v>
      </c>
      <c r="GN39" s="20">
        <v>5975.03</v>
      </c>
      <c r="GO39" s="20">
        <v>6093.38</v>
      </c>
      <c r="GP39" s="20">
        <v>6215.94</v>
      </c>
      <c r="GQ39" s="20">
        <v>6342.57</v>
      </c>
      <c r="GR39" s="20">
        <v>6473</v>
      </c>
      <c r="GS39" s="20">
        <v>6593</v>
      </c>
      <c r="GT39" s="20">
        <v>6722.04</v>
      </c>
      <c r="GU39" s="20">
        <v>6860.56</v>
      </c>
      <c r="GV39" s="20">
        <v>7009.04</v>
      </c>
      <c r="GW39" s="20">
        <v>7168</v>
      </c>
      <c r="GX39" s="20">
        <v>7336</v>
      </c>
      <c r="GY39" s="20">
        <v>7492</v>
      </c>
      <c r="GZ39" s="20">
        <v>7647</v>
      </c>
      <c r="HA39" s="20"/>
      <c r="HB39" s="20"/>
    </row>
    <row r="40" spans="1:210" ht="12.75">
      <c r="A40" s="15" t="s">
        <v>39</v>
      </c>
      <c r="B40" s="15" t="s">
        <v>139</v>
      </c>
      <c r="C40" s="15">
        <v>39</v>
      </c>
      <c r="D40" s="16"/>
      <c r="E40" s="7">
        <f t="shared" si="0"/>
        <v>1.4375603830212018</v>
      </c>
      <c r="F40" s="19">
        <v>8.2515488</v>
      </c>
      <c r="G40" s="19">
        <v>7.248477</v>
      </c>
      <c r="H40" s="19">
        <v>9.2826726</v>
      </c>
      <c r="I40" s="19">
        <v>10.63954</v>
      </c>
      <c r="J40" s="19">
        <v>10.067457</v>
      </c>
      <c r="K40" s="19">
        <v>9.9204505</v>
      </c>
      <c r="L40" s="19">
        <v>10.76811</v>
      </c>
      <c r="M40" s="19">
        <v>13.651229</v>
      </c>
      <c r="N40" s="19">
        <v>12.687858</v>
      </c>
      <c r="O40" s="19">
        <v>12.700467</v>
      </c>
      <c r="P40" s="19">
        <v>12.96483</v>
      </c>
      <c r="Q40" s="19">
        <v>9.4397007</v>
      </c>
      <c r="R40" s="19">
        <v>8.6214683</v>
      </c>
      <c r="S40" s="19">
        <v>10.559354</v>
      </c>
      <c r="T40" s="19">
        <v>15.182108</v>
      </c>
      <c r="U40" s="19">
        <v>10.990152</v>
      </c>
      <c r="V40" s="19">
        <v>10.709124</v>
      </c>
      <c r="W40" s="19">
        <v>13.790599</v>
      </c>
      <c r="X40" s="19">
        <v>15.785184</v>
      </c>
      <c r="Y40" s="19">
        <v>15.215485</v>
      </c>
      <c r="Z40" s="19">
        <v>13.554164</v>
      </c>
      <c r="AA40" s="19">
        <v>10.595248</v>
      </c>
      <c r="AB40" s="19">
        <v>6.6672345</v>
      </c>
      <c r="AC40" s="19">
        <v>7.1312172</v>
      </c>
      <c r="AD40" s="19">
        <v>8.8589524</v>
      </c>
      <c r="AE40" s="19">
        <v>8.9434441</v>
      </c>
      <c r="AF40" s="19">
        <v>7.0338846</v>
      </c>
      <c r="AG40" s="19">
        <v>8.7682031</v>
      </c>
      <c r="AH40" s="19">
        <v>11.001255</v>
      </c>
      <c r="AI40" s="19">
        <v>10.032438</v>
      </c>
      <c r="AJ40" s="19">
        <v>10.311003</v>
      </c>
      <c r="AK40" s="19">
        <v>12.343272</v>
      </c>
      <c r="AL40" s="19">
        <v>13.172659</v>
      </c>
      <c r="AM40" s="19">
        <v>16.808191</v>
      </c>
      <c r="AN40" s="19">
        <v>18.870162</v>
      </c>
      <c r="AO40" s="19">
        <v>18.502992</v>
      </c>
      <c r="AP40" s="19">
        <v>16.404521</v>
      </c>
      <c r="AQ40" s="19">
        <v>16.620123</v>
      </c>
      <c r="AR40" s="19">
        <v>16.56674</v>
      </c>
      <c r="AS40" s="19">
        <v>18.153638</v>
      </c>
      <c r="AT40" s="19">
        <v>20.776629</v>
      </c>
      <c r="AU40" s="19">
        <v>1700.2585</v>
      </c>
      <c r="AV40" s="19">
        <v>1683.7897</v>
      </c>
      <c r="AW40" s="19">
        <v>1683.1378</v>
      </c>
      <c r="AX40" s="19">
        <v>1636.4944</v>
      </c>
      <c r="AY40" s="19">
        <v>1669.9709</v>
      </c>
      <c r="AZ40" s="19">
        <v>1787.0353</v>
      </c>
      <c r="BA40" s="19">
        <v>1811.899</v>
      </c>
      <c r="BB40" s="19">
        <v>1815.2719</v>
      </c>
      <c r="BC40" s="19">
        <v>1895.9771</v>
      </c>
      <c r="BD40" s="19">
        <v>1859.1422</v>
      </c>
      <c r="BE40" s="19">
        <v>1860.8545</v>
      </c>
      <c r="BF40" s="19">
        <v>2008.4999</v>
      </c>
      <c r="BG40" s="19">
        <v>2089.6682</v>
      </c>
      <c r="BH40" s="19">
        <v>2104.627</v>
      </c>
      <c r="BI40" s="19">
        <v>1903.9125</v>
      </c>
      <c r="BJ40" s="19">
        <v>1984.2732</v>
      </c>
      <c r="BK40" s="19">
        <v>2108.9746</v>
      </c>
      <c r="BL40" s="19">
        <v>2138.7985</v>
      </c>
      <c r="BM40" s="19">
        <v>2244.4794</v>
      </c>
      <c r="BN40" s="19">
        <v>2329.6559</v>
      </c>
      <c r="BO40" s="19">
        <v>2279.7951</v>
      </c>
      <c r="BP40" s="19">
        <v>2371.7163</v>
      </c>
      <c r="BQ40" s="19">
        <v>2382.6464</v>
      </c>
      <c r="BR40" s="19">
        <v>2273.4642</v>
      </c>
      <c r="BS40" s="19">
        <v>2221.3106</v>
      </c>
      <c r="BT40" s="19">
        <v>2265.5098</v>
      </c>
      <c r="BU40" s="19">
        <v>2245.382</v>
      </c>
      <c r="BV40" s="19">
        <v>2280.4533</v>
      </c>
      <c r="BW40" s="19">
        <v>2258.0457</v>
      </c>
      <c r="BX40" s="19">
        <v>2311.1213</v>
      </c>
      <c r="BY40" s="19">
        <v>2224.3853</v>
      </c>
      <c r="BZ40" s="19">
        <v>2153.3197</v>
      </c>
      <c r="CA40" s="19">
        <v>2203.1929</v>
      </c>
      <c r="CB40" s="19">
        <v>2166.9994</v>
      </c>
      <c r="CC40" s="19">
        <v>2011.6048</v>
      </c>
      <c r="CD40" s="19">
        <v>2052.1548</v>
      </c>
      <c r="CE40" s="19">
        <v>2116.8219</v>
      </c>
      <c r="CF40" s="19">
        <v>2173.55</v>
      </c>
      <c r="CG40" s="19">
        <v>2182.5599</v>
      </c>
      <c r="CH40" s="19">
        <v>2031.4268</v>
      </c>
      <c r="CI40" s="19">
        <v>2049.9251</v>
      </c>
      <c r="CJ40" s="2">
        <v>51.1740865892291</v>
      </c>
      <c r="CK40" s="2">
        <v>50.9279078805069</v>
      </c>
      <c r="CL40" s="2">
        <v>50.6467060822625</v>
      </c>
      <c r="CM40" s="2">
        <v>50.3736042632728</v>
      </c>
      <c r="CN40" s="2">
        <v>50.1667906835583</v>
      </c>
      <c r="CO40" s="2">
        <v>50.0533674832962</v>
      </c>
      <c r="CP40" s="2">
        <v>49.839934642726</v>
      </c>
      <c r="CQ40" s="2">
        <v>49.6995980577388</v>
      </c>
      <c r="CR40" s="2">
        <v>49.6015778931811</v>
      </c>
      <c r="CS40" s="2">
        <v>49.5025807429992</v>
      </c>
      <c r="CT40" s="2">
        <v>49.3763040123457</v>
      </c>
      <c r="CU40" s="2">
        <v>49.4445493855615</v>
      </c>
      <c r="CV40" s="2">
        <v>49.4956898150507</v>
      </c>
      <c r="CW40" s="2">
        <v>49.5165766854915</v>
      </c>
      <c r="CX40" s="2">
        <v>49.491381573991</v>
      </c>
      <c r="CY40" s="2">
        <v>49.4146533996683</v>
      </c>
      <c r="CZ40" s="2">
        <v>49.5896815255347</v>
      </c>
      <c r="DA40" s="2">
        <v>49.7197370890271</v>
      </c>
      <c r="DB40" s="2">
        <v>49.8296566176008</v>
      </c>
      <c r="DC40" s="2">
        <v>49.9524310446273</v>
      </c>
      <c r="DD40" s="2">
        <v>50.107328287076</v>
      </c>
      <c r="DE40" s="2">
        <v>50.2367372346545</v>
      </c>
      <c r="DF40" s="2">
        <v>50.3955136800235</v>
      </c>
      <c r="DG40" s="2">
        <v>50.5784802641961</v>
      </c>
      <c r="DH40" s="2">
        <v>50.7763884784909</v>
      </c>
      <c r="DI40" s="2">
        <v>50.9843868037294</v>
      </c>
      <c r="DJ40" s="2">
        <v>51.1302127393289</v>
      </c>
      <c r="DK40" s="2">
        <v>51.2910310121774</v>
      </c>
      <c r="DL40" s="2">
        <v>51.4671166101621</v>
      </c>
      <c r="DM40" s="2">
        <v>51.6591577602329</v>
      </c>
      <c r="DN40" s="2">
        <v>51.8676714579055</v>
      </c>
      <c r="DO40" s="2">
        <v>52.0188300654246</v>
      </c>
      <c r="DP40" s="2">
        <v>52.2294006892364</v>
      </c>
      <c r="DQ40" s="2">
        <v>52.485022590503</v>
      </c>
      <c r="DR40" s="2">
        <v>52.7732632100282</v>
      </c>
      <c r="DS40" s="2">
        <v>53.0823644444444</v>
      </c>
      <c r="DT40" s="2">
        <v>53.3872482607199</v>
      </c>
      <c r="DU40" s="2">
        <v>53.72585516672</v>
      </c>
      <c r="DV40" s="2">
        <v>54.0870992124588</v>
      </c>
      <c r="DW40" s="2">
        <v>54.4612042452536</v>
      </c>
      <c r="DX40" s="2">
        <v>54.8387096774194</v>
      </c>
      <c r="DY40" s="2">
        <v>969237.2</v>
      </c>
      <c r="DZ40" s="2">
        <v>998329.5926</v>
      </c>
      <c r="EA40" s="2">
        <v>1028295.2676</v>
      </c>
      <c r="EB40" s="2">
        <v>1059160.4406</v>
      </c>
      <c r="EC40" s="2">
        <v>1090952.1136</v>
      </c>
      <c r="ED40" s="2">
        <v>1123698.1</v>
      </c>
      <c r="EE40" s="2">
        <v>1153321.0076</v>
      </c>
      <c r="EF40" s="2">
        <v>1183725.1467</v>
      </c>
      <c r="EG40" s="2">
        <v>1214931.1286</v>
      </c>
      <c r="EH40" s="2">
        <v>1246960.1084</v>
      </c>
      <c r="EI40" s="2">
        <v>1279833.8</v>
      </c>
      <c r="EJ40" s="2">
        <v>1319323.9668</v>
      </c>
      <c r="EK40" s="2">
        <v>1360032.6656</v>
      </c>
      <c r="EL40" s="2">
        <v>1401997.4973</v>
      </c>
      <c r="EM40" s="2">
        <v>1445257.223</v>
      </c>
      <c r="EN40" s="2">
        <v>1489851.8</v>
      </c>
      <c r="EO40" s="2">
        <v>1545095.4611</v>
      </c>
      <c r="EP40" s="2">
        <v>1602387.5748</v>
      </c>
      <c r="EQ40" s="2">
        <v>1661804.0993</v>
      </c>
      <c r="ER40" s="2">
        <v>1723423.8092</v>
      </c>
      <c r="ES40" s="2">
        <v>1787328.4</v>
      </c>
      <c r="ET40" s="2">
        <v>1851605.5663</v>
      </c>
      <c r="EU40" s="2">
        <v>1918194.3581</v>
      </c>
      <c r="EV40" s="2">
        <v>1987177.9111</v>
      </c>
      <c r="EW40" s="2">
        <v>2058642.351</v>
      </c>
      <c r="EX40" s="2">
        <v>2132676.9</v>
      </c>
      <c r="EY40" s="2">
        <v>2206099.95</v>
      </c>
      <c r="EZ40" s="2">
        <v>2282050.81</v>
      </c>
      <c r="FA40" s="2">
        <v>2360616.504</v>
      </c>
      <c r="FB40" s="2">
        <v>2441887.06</v>
      </c>
      <c r="FC40" s="2">
        <v>2525955.6</v>
      </c>
      <c r="FD40" s="2">
        <v>2611891.467</v>
      </c>
      <c r="FE40" s="2">
        <v>2700750.972</v>
      </c>
      <c r="FF40" s="2">
        <v>2792633.579</v>
      </c>
      <c r="FG40" s="2">
        <v>2887642.139</v>
      </c>
      <c r="FH40" s="2">
        <v>2985883</v>
      </c>
      <c r="FI40" s="2">
        <v>3085617.449</v>
      </c>
      <c r="FJ40" s="2">
        <v>3188683.23</v>
      </c>
      <c r="FK40" s="2">
        <v>3295191.615</v>
      </c>
      <c r="FL40" s="2">
        <v>3405257.595</v>
      </c>
      <c r="FM40" s="2">
        <v>3519000</v>
      </c>
      <c r="FN40" s="20">
        <v>1894</v>
      </c>
      <c r="FO40" s="20">
        <v>1960.28</v>
      </c>
      <c r="FP40" s="20">
        <v>2030.35</v>
      </c>
      <c r="FQ40" s="20">
        <v>2102.64</v>
      </c>
      <c r="FR40" s="20">
        <v>2174.67</v>
      </c>
      <c r="FS40" s="20">
        <v>2245</v>
      </c>
      <c r="FT40" s="20">
        <v>2314</v>
      </c>
      <c r="FU40" s="20">
        <v>2381.63</v>
      </c>
      <c r="FV40" s="20">
        <v>2449.18</v>
      </c>
      <c r="FW40" s="20">
        <v>2518.81</v>
      </c>
      <c r="FX40" s="20">
        <v>2592</v>
      </c>
      <c r="FY40" s="20">
        <v>2668.59</v>
      </c>
      <c r="FZ40" s="20">
        <v>2748.53</v>
      </c>
      <c r="GA40" s="20">
        <v>2832.64</v>
      </c>
      <c r="GB40" s="20">
        <v>2921.93</v>
      </c>
      <c r="GC40" s="20">
        <v>3017</v>
      </c>
      <c r="GD40" s="20">
        <v>3117.92</v>
      </c>
      <c r="GE40" s="20">
        <v>3225.02</v>
      </c>
      <c r="GF40" s="20">
        <v>3337.09</v>
      </c>
      <c r="GG40" s="20">
        <v>3452.17</v>
      </c>
      <c r="GH40" s="20">
        <v>3569</v>
      </c>
      <c r="GI40" s="20">
        <v>3687.77</v>
      </c>
      <c r="GJ40" s="20">
        <v>3808.4</v>
      </c>
      <c r="GK40" s="20">
        <v>3931.21</v>
      </c>
      <c r="GL40" s="20">
        <v>4056.92</v>
      </c>
      <c r="GM40" s="20">
        <v>4186</v>
      </c>
      <c r="GN40" s="20">
        <v>4318.26</v>
      </c>
      <c r="GO40" s="20">
        <v>4453.63</v>
      </c>
      <c r="GP40" s="20">
        <v>4592.18</v>
      </c>
      <c r="GQ40" s="20">
        <v>4733.96</v>
      </c>
      <c r="GR40" s="20">
        <v>4879</v>
      </c>
      <c r="GS40" s="20">
        <v>5022.94</v>
      </c>
      <c r="GT40" s="20">
        <v>5174.67</v>
      </c>
      <c r="GU40" s="20">
        <v>5331.93</v>
      </c>
      <c r="GV40" s="20">
        <v>5492.46</v>
      </c>
      <c r="GW40" s="20">
        <v>5654</v>
      </c>
      <c r="GX40" s="20">
        <v>5818.06</v>
      </c>
      <c r="GY40" s="20">
        <v>5939.47</v>
      </c>
      <c r="GZ40" s="20">
        <v>6098.93</v>
      </c>
      <c r="HA40" s="20">
        <v>6258.46</v>
      </c>
      <c r="HB40" s="20">
        <v>6417</v>
      </c>
    </row>
    <row r="41" spans="1:210" ht="12.75">
      <c r="A41" s="15" t="s">
        <v>201</v>
      </c>
      <c r="B41" s="15" t="s">
        <v>138</v>
      </c>
      <c r="C41" s="15">
        <v>40</v>
      </c>
      <c r="D41" s="16"/>
      <c r="E41" s="7">
        <f t="shared" si="0"/>
        <v>0.9548971004741631</v>
      </c>
      <c r="F41" s="19">
        <v>29.429669</v>
      </c>
      <c r="G41" s="19">
        <v>28.853914</v>
      </c>
      <c r="H41" s="19">
        <v>30.966945</v>
      </c>
      <c r="I41" s="19">
        <v>33.162842</v>
      </c>
      <c r="J41" s="19">
        <v>35.562498</v>
      </c>
      <c r="K41" s="19">
        <v>34.864622</v>
      </c>
      <c r="L41" s="19">
        <v>29.430242</v>
      </c>
      <c r="M41" s="19">
        <v>24.251541</v>
      </c>
      <c r="N41" s="19">
        <v>21.238289</v>
      </c>
      <c r="O41" s="19">
        <v>19.888244</v>
      </c>
      <c r="P41" s="19">
        <v>20.680637</v>
      </c>
      <c r="Q41" s="19">
        <v>23.453374</v>
      </c>
      <c r="R41" s="19">
        <v>23.113224</v>
      </c>
      <c r="S41" s="19">
        <v>22.928899</v>
      </c>
      <c r="T41" s="19">
        <v>22.671909</v>
      </c>
      <c r="U41" s="19">
        <v>22.79496</v>
      </c>
      <c r="V41" s="19">
        <v>25.393761</v>
      </c>
      <c r="W41" s="19">
        <v>25.820845</v>
      </c>
      <c r="X41" s="19">
        <v>25.934334</v>
      </c>
      <c r="Y41" s="19">
        <v>27.195773</v>
      </c>
      <c r="Z41" s="19">
        <v>29.017314</v>
      </c>
      <c r="AA41" s="19">
        <v>29.017833</v>
      </c>
      <c r="AB41" s="19">
        <v>27.178099</v>
      </c>
      <c r="AC41" s="19">
        <v>24.429715</v>
      </c>
      <c r="AD41" s="19">
        <v>23.342617</v>
      </c>
      <c r="AE41" s="19">
        <v>21.797947</v>
      </c>
      <c r="AF41" s="19">
        <v>22.29338</v>
      </c>
      <c r="AG41" s="19">
        <v>23.106072</v>
      </c>
      <c r="AH41" s="19">
        <v>23.153379</v>
      </c>
      <c r="AI41" s="19">
        <v>21.675506</v>
      </c>
      <c r="AJ41" s="19">
        <v>22.823187</v>
      </c>
      <c r="AK41" s="19">
        <v>23.211807</v>
      </c>
      <c r="AL41" s="19">
        <v>24.1466</v>
      </c>
      <c r="AM41" s="19">
        <v>22.819813</v>
      </c>
      <c r="AN41" s="19">
        <v>26.943435</v>
      </c>
      <c r="AO41" s="19">
        <v>30.566997</v>
      </c>
      <c r="AP41" s="19">
        <v>28.989986</v>
      </c>
      <c r="AQ41" s="19">
        <v>31.022638</v>
      </c>
      <c r="AR41" s="19">
        <v>28.031876</v>
      </c>
      <c r="AS41" s="19">
        <v>22.748816</v>
      </c>
      <c r="AT41" s="19">
        <v>25.26614</v>
      </c>
      <c r="AU41" s="19">
        <v>3090.1478</v>
      </c>
      <c r="AV41" s="19">
        <v>3116.1352</v>
      </c>
      <c r="AW41" s="19">
        <v>3412.1278</v>
      </c>
      <c r="AX41" s="19">
        <v>4042.1217</v>
      </c>
      <c r="AY41" s="19">
        <v>4434.5333</v>
      </c>
      <c r="AZ41" s="19">
        <v>5056.1842</v>
      </c>
      <c r="BA41" s="19">
        <v>5325.697</v>
      </c>
      <c r="BB41" s="19">
        <v>5276.4935</v>
      </c>
      <c r="BC41" s="19">
        <v>5407.2068</v>
      </c>
      <c r="BD41" s="19">
        <v>5958.3274</v>
      </c>
      <c r="BE41" s="19">
        <v>6505.8687</v>
      </c>
      <c r="BF41" s="19">
        <v>6979.4171</v>
      </c>
      <c r="BG41" s="19">
        <v>7553.6175</v>
      </c>
      <c r="BH41" s="19">
        <v>8333.7103</v>
      </c>
      <c r="BI41" s="19">
        <v>8306.5896</v>
      </c>
      <c r="BJ41" s="19">
        <v>8144.6465</v>
      </c>
      <c r="BK41" s="19">
        <v>9292.6273</v>
      </c>
      <c r="BL41" s="19">
        <v>10350.969</v>
      </c>
      <c r="BM41" s="19">
        <v>11186.145</v>
      </c>
      <c r="BN41" s="19">
        <v>11528.032</v>
      </c>
      <c r="BO41" s="19">
        <v>12578.276</v>
      </c>
      <c r="BP41" s="19">
        <v>13480.019</v>
      </c>
      <c r="BQ41" s="19">
        <v>13693.567</v>
      </c>
      <c r="BR41" s="19">
        <v>14273.312</v>
      </c>
      <c r="BS41" s="19">
        <v>15290.245</v>
      </c>
      <c r="BT41" s="19">
        <v>15150.612</v>
      </c>
      <c r="BU41" s="19">
        <v>16560.291</v>
      </c>
      <c r="BV41" s="19">
        <v>18433.965</v>
      </c>
      <c r="BW41" s="19">
        <v>19774.302</v>
      </c>
      <c r="BX41" s="19">
        <v>20075.017</v>
      </c>
      <c r="BY41" s="19">
        <v>20827.232</v>
      </c>
      <c r="BZ41" s="19">
        <v>21880.179</v>
      </c>
      <c r="CA41" s="19">
        <v>23267.7</v>
      </c>
      <c r="CB41" s="19">
        <v>24292.795</v>
      </c>
      <c r="CC41" s="19">
        <v>25260.507</v>
      </c>
      <c r="CD41" s="19">
        <v>25674.254</v>
      </c>
      <c r="CE41" s="19">
        <v>25993.825</v>
      </c>
      <c r="CF41" s="19">
        <v>26524.255</v>
      </c>
      <c r="CG41" s="19">
        <v>24347.183</v>
      </c>
      <c r="CH41" s="19">
        <v>24693.6</v>
      </c>
      <c r="CI41" s="19">
        <v>26698.507</v>
      </c>
      <c r="CJ41" s="2">
        <v>56.3071312010444</v>
      </c>
      <c r="CK41" s="2">
        <v>55.6145209544574</v>
      </c>
      <c r="CL41" s="2">
        <v>55.3076064167877</v>
      </c>
      <c r="CM41" s="2">
        <v>55.3384414255226</v>
      </c>
      <c r="CN41" s="2">
        <v>55.6748027325504</v>
      </c>
      <c r="CO41" s="2">
        <v>56.2961998916576</v>
      </c>
      <c r="CP41" s="2">
        <v>56.3558892329226</v>
      </c>
      <c r="CQ41" s="2">
        <v>56.6637926334772</v>
      </c>
      <c r="CR41" s="2">
        <v>57.2116790315278</v>
      </c>
      <c r="CS41" s="2">
        <v>57.9973662753937</v>
      </c>
      <c r="CT41" s="2">
        <v>59.0242541856925</v>
      </c>
      <c r="CU41" s="2">
        <v>60.1834765562689</v>
      </c>
      <c r="CV41" s="2">
        <v>61.2839149042318</v>
      </c>
      <c r="CW41" s="2">
        <v>62.3265724097933</v>
      </c>
      <c r="CX41" s="2">
        <v>63.3130390151444</v>
      </c>
      <c r="CY41" s="2">
        <v>64.2454151376147</v>
      </c>
      <c r="CZ41" s="2">
        <v>65.6388417060545</v>
      </c>
      <c r="DA41" s="2">
        <v>67.3249207760532</v>
      </c>
      <c r="DB41" s="2">
        <v>68.770096780509</v>
      </c>
      <c r="DC41" s="2">
        <v>66.108960996184</v>
      </c>
      <c r="DD41" s="2">
        <v>68.0131653105775</v>
      </c>
      <c r="DE41" s="2">
        <v>68.2289687890625</v>
      </c>
      <c r="DF41" s="2">
        <v>68.4502763360246</v>
      </c>
      <c r="DG41" s="2">
        <v>68.677220756859</v>
      </c>
      <c r="DH41" s="2">
        <v>68.8970987523277</v>
      </c>
      <c r="DI41" s="2">
        <v>69.123185483871</v>
      </c>
      <c r="DJ41" s="2">
        <v>69.0639398805214</v>
      </c>
      <c r="DK41" s="2">
        <v>69.1578665531762</v>
      </c>
      <c r="DL41" s="2">
        <v>69.3874782995059</v>
      </c>
      <c r="DM41" s="2">
        <v>69.4576729450248</v>
      </c>
      <c r="DN41" s="2">
        <v>70.039454816373</v>
      </c>
      <c r="DO41" s="2">
        <v>70.779955932439</v>
      </c>
      <c r="DP41" s="2">
        <v>71.5782018960614</v>
      </c>
      <c r="DQ41" s="2">
        <v>71.7424825622776</v>
      </c>
      <c r="DR41" s="2">
        <v>71.9576323441147</v>
      </c>
      <c r="DS41" s="2">
        <v>71.4770142949967</v>
      </c>
      <c r="DT41" s="2">
        <v>69.4905698104413</v>
      </c>
      <c r="DU41" s="2">
        <v>70.063167961165</v>
      </c>
      <c r="DV41" s="2">
        <v>70.6315359107579</v>
      </c>
      <c r="DW41" s="2">
        <v>71.131308445588</v>
      </c>
      <c r="DX41" s="2">
        <v>71.7029257314329</v>
      </c>
      <c r="DY41" s="2">
        <v>1725250.5</v>
      </c>
      <c r="DZ41" s="2">
        <v>1790698.5915</v>
      </c>
      <c r="EA41" s="2">
        <v>1858645.2982</v>
      </c>
      <c r="EB41" s="2">
        <v>1929186.6096</v>
      </c>
      <c r="EC41" s="2">
        <v>2002422.225</v>
      </c>
      <c r="ED41" s="2">
        <v>2078455.7</v>
      </c>
      <c r="EE41" s="2">
        <v>2125879.396</v>
      </c>
      <c r="EF41" s="2">
        <v>2174393.713</v>
      </c>
      <c r="EG41" s="2">
        <v>2224023.926</v>
      </c>
      <c r="EH41" s="2">
        <v>2274795.899</v>
      </c>
      <c r="EI41" s="2">
        <v>2326736.1</v>
      </c>
      <c r="EJ41" s="2">
        <v>2414657.373</v>
      </c>
      <c r="EK41" s="2">
        <v>2505923.794</v>
      </c>
      <c r="EL41" s="2">
        <v>2600663.491</v>
      </c>
      <c r="EM41" s="2">
        <v>2699009.528</v>
      </c>
      <c r="EN41" s="2">
        <v>2801100.1</v>
      </c>
      <c r="EO41" s="2">
        <v>2916333.737</v>
      </c>
      <c r="EP41" s="2">
        <v>3036353.927</v>
      </c>
      <c r="EQ41" s="2">
        <v>3161361.349</v>
      </c>
      <c r="ER41" s="2">
        <v>3291565.168</v>
      </c>
      <c r="ES41" s="2">
        <v>3427183.4</v>
      </c>
      <c r="ET41" s="2">
        <v>3493323.202</v>
      </c>
      <c r="EU41" s="2">
        <v>3560783.375</v>
      </c>
      <c r="EV41" s="2">
        <v>3629591.117</v>
      </c>
      <c r="EW41" s="2">
        <v>3699774.203</v>
      </c>
      <c r="EX41" s="2">
        <v>3771361</v>
      </c>
      <c r="EY41" s="2">
        <v>3815092.039</v>
      </c>
      <c r="EZ41" s="2">
        <v>3859354.743</v>
      </c>
      <c r="FA41" s="2">
        <v>3904155.854</v>
      </c>
      <c r="FB41" s="2">
        <v>3949502.199</v>
      </c>
      <c r="FC41" s="2">
        <v>3995400.7</v>
      </c>
      <c r="FD41" s="2">
        <v>4073244.904</v>
      </c>
      <c r="FE41" s="2">
        <v>4152609.383</v>
      </c>
      <c r="FF41" s="2">
        <v>4233523.896</v>
      </c>
      <c r="FG41" s="2">
        <v>4316018.788</v>
      </c>
      <c r="FH41" s="2">
        <v>4400125</v>
      </c>
      <c r="FI41" s="2">
        <v>4472413.073</v>
      </c>
      <c r="FJ41" s="2">
        <v>4546398.969</v>
      </c>
      <c r="FK41" s="2">
        <v>4622127.71</v>
      </c>
      <c r="FL41" s="2">
        <v>4699645.549</v>
      </c>
      <c r="FM41" s="2">
        <v>4779000</v>
      </c>
      <c r="FN41" s="20">
        <v>3064</v>
      </c>
      <c r="FO41" s="20">
        <v>3219.84</v>
      </c>
      <c r="FP41" s="20">
        <v>3360.56</v>
      </c>
      <c r="FQ41" s="20">
        <v>3486.16</v>
      </c>
      <c r="FR41" s="20">
        <v>3596.64</v>
      </c>
      <c r="FS41" s="20">
        <v>3692</v>
      </c>
      <c r="FT41" s="20">
        <v>3772.24</v>
      </c>
      <c r="FU41" s="20">
        <v>3837.36</v>
      </c>
      <c r="FV41" s="20">
        <v>3887.36</v>
      </c>
      <c r="FW41" s="20">
        <v>3922.24</v>
      </c>
      <c r="FX41" s="20">
        <v>3942</v>
      </c>
      <c r="FY41" s="20">
        <v>4012.16</v>
      </c>
      <c r="FZ41" s="20">
        <v>4089.04</v>
      </c>
      <c r="GA41" s="20">
        <v>4172.64</v>
      </c>
      <c r="GB41" s="20">
        <v>4262.96</v>
      </c>
      <c r="GC41" s="20">
        <v>4360</v>
      </c>
      <c r="GD41" s="20">
        <v>4443</v>
      </c>
      <c r="GE41" s="20">
        <v>4510</v>
      </c>
      <c r="GF41" s="20">
        <v>4597</v>
      </c>
      <c r="GG41" s="20">
        <v>4979</v>
      </c>
      <c r="GH41" s="20">
        <v>5039</v>
      </c>
      <c r="GI41" s="20">
        <v>5120</v>
      </c>
      <c r="GJ41" s="20">
        <v>5202</v>
      </c>
      <c r="GK41" s="20">
        <v>5285</v>
      </c>
      <c r="GL41" s="20">
        <v>5370</v>
      </c>
      <c r="GM41" s="20">
        <v>5456</v>
      </c>
      <c r="GN41" s="20">
        <v>5524</v>
      </c>
      <c r="GO41" s="20">
        <v>5580.5</v>
      </c>
      <c r="GP41" s="20">
        <v>5626.6</v>
      </c>
      <c r="GQ41" s="20">
        <v>5686.2</v>
      </c>
      <c r="GR41" s="20">
        <v>5704.5</v>
      </c>
      <c r="GS41" s="20">
        <v>5754.8</v>
      </c>
      <c r="GT41" s="20">
        <v>5801.5</v>
      </c>
      <c r="GU41" s="20">
        <v>5901</v>
      </c>
      <c r="GV41" s="20">
        <v>5998</v>
      </c>
      <c r="GW41" s="20">
        <v>6156</v>
      </c>
      <c r="GX41" s="20">
        <v>6311</v>
      </c>
      <c r="GY41" s="20">
        <v>6502</v>
      </c>
      <c r="GZ41" s="20">
        <v>6645.6</v>
      </c>
      <c r="HA41" s="20">
        <v>6720.7</v>
      </c>
      <c r="HB41" s="20">
        <v>6797</v>
      </c>
    </row>
    <row r="42" spans="1:210" ht="12.75">
      <c r="A42" s="15" t="s">
        <v>41</v>
      </c>
      <c r="B42" s="15" t="s">
        <v>144</v>
      </c>
      <c r="C42" s="15">
        <v>41</v>
      </c>
      <c r="D42" s="16"/>
      <c r="E42" s="7">
        <f t="shared" si="0"/>
        <v>1.0088664038713153</v>
      </c>
      <c r="F42" s="19">
        <v>28.137366</v>
      </c>
      <c r="G42" s="19">
        <v>27.453231</v>
      </c>
      <c r="H42" s="19">
        <v>23.275423</v>
      </c>
      <c r="I42" s="19">
        <v>27.898824</v>
      </c>
      <c r="J42" s="19">
        <v>32.144117</v>
      </c>
      <c r="K42" s="19">
        <v>32.763444</v>
      </c>
      <c r="L42" s="19">
        <v>32.317765</v>
      </c>
      <c r="M42" s="19">
        <v>35.791477</v>
      </c>
      <c r="N42" s="19">
        <v>31.857258</v>
      </c>
      <c r="O42" s="19">
        <v>26.8302</v>
      </c>
      <c r="P42" s="19">
        <v>25.097876</v>
      </c>
      <c r="Q42" s="19">
        <v>34.696956</v>
      </c>
      <c r="R42" s="19">
        <v>28.171065</v>
      </c>
      <c r="S42" s="19">
        <v>33.13772</v>
      </c>
      <c r="T42" s="19">
        <v>35.403704</v>
      </c>
      <c r="U42" s="19">
        <v>34.158642</v>
      </c>
      <c r="V42" s="19">
        <v>28.817084</v>
      </c>
      <c r="W42" s="19">
        <v>31.54442</v>
      </c>
      <c r="X42" s="19">
        <v>25.645517</v>
      </c>
      <c r="Y42" s="19">
        <v>25.404143</v>
      </c>
      <c r="Z42" s="19">
        <v>27.568822</v>
      </c>
      <c r="AA42" s="19">
        <v>27.317591</v>
      </c>
      <c r="AB42" s="19">
        <v>27.899147</v>
      </c>
      <c r="AC42" s="19">
        <v>21.576263</v>
      </c>
      <c r="AD42" s="19">
        <v>24.834655</v>
      </c>
      <c r="AE42" s="19">
        <v>23.060153</v>
      </c>
      <c r="AF42" s="19">
        <v>20.641037</v>
      </c>
      <c r="AG42" s="19">
        <v>23.416379</v>
      </c>
      <c r="AH42" s="19">
        <v>24.530254</v>
      </c>
      <c r="AI42" s="19">
        <v>21.729582</v>
      </c>
      <c r="AJ42" s="19">
        <v>21.866309</v>
      </c>
      <c r="AK42" s="19">
        <v>24.084011</v>
      </c>
      <c r="AL42" s="19">
        <v>21.874197</v>
      </c>
      <c r="AM42" s="19">
        <v>19.643649</v>
      </c>
      <c r="AN42" s="19">
        <v>18.658955</v>
      </c>
      <c r="AO42" s="19">
        <v>19.16245</v>
      </c>
      <c r="AP42" s="19">
        <v>22.014534</v>
      </c>
      <c r="AQ42" s="19">
        <v>23.140268</v>
      </c>
      <c r="AR42" s="19">
        <v>28.585695</v>
      </c>
      <c r="AS42" s="19">
        <v>26.744895</v>
      </c>
      <c r="AT42" s="19">
        <v>28.982335</v>
      </c>
      <c r="AU42" s="19">
        <v>8219.8907</v>
      </c>
      <c r="AV42" s="19">
        <v>8067.165</v>
      </c>
      <c r="AW42" s="19">
        <v>8427.0884</v>
      </c>
      <c r="AX42" s="19">
        <v>9305.4167</v>
      </c>
      <c r="AY42" s="19">
        <v>10123.982</v>
      </c>
      <c r="AZ42" s="19">
        <v>10668.13</v>
      </c>
      <c r="BA42" s="19">
        <v>11372.908</v>
      </c>
      <c r="BB42" s="19">
        <v>11247.799</v>
      </c>
      <c r="BC42" s="19">
        <v>10328.633</v>
      </c>
      <c r="BD42" s="19">
        <v>10335.044</v>
      </c>
      <c r="BE42" s="19">
        <v>10925.28</v>
      </c>
      <c r="BF42" s="19">
        <v>12509.296</v>
      </c>
      <c r="BG42" s="19">
        <v>12893.099</v>
      </c>
      <c r="BH42" s="19">
        <v>13710.992</v>
      </c>
      <c r="BI42" s="19">
        <v>14343.94</v>
      </c>
      <c r="BJ42" s="19">
        <v>14252.784</v>
      </c>
      <c r="BK42" s="19">
        <v>14784.561</v>
      </c>
      <c r="BL42" s="19">
        <v>16018.068</v>
      </c>
      <c r="BM42" s="19">
        <v>16596.107</v>
      </c>
      <c r="BN42" s="19">
        <v>17251.414</v>
      </c>
      <c r="BO42" s="19">
        <v>18186.751</v>
      </c>
      <c r="BP42" s="19">
        <v>18696.482</v>
      </c>
      <c r="BQ42" s="19">
        <v>18878.532</v>
      </c>
      <c r="BR42" s="19">
        <v>18012.83</v>
      </c>
      <c r="BS42" s="19">
        <v>18718.92</v>
      </c>
      <c r="BT42" s="19">
        <v>19098.364</v>
      </c>
      <c r="BU42" s="19">
        <v>20046.067</v>
      </c>
      <c r="BV42" s="19">
        <v>21553.025</v>
      </c>
      <c r="BW42" s="19">
        <v>21253.315</v>
      </c>
      <c r="BX42" s="19">
        <v>20983.75</v>
      </c>
      <c r="BY42" s="19">
        <v>21051.421</v>
      </c>
      <c r="BZ42" s="19">
        <v>21004.64</v>
      </c>
      <c r="CA42" s="19">
        <v>20000.825</v>
      </c>
      <c r="CB42" s="19">
        <v>19871.667</v>
      </c>
      <c r="CC42" s="19">
        <v>20563.46</v>
      </c>
      <c r="CD42" s="19">
        <v>20488.848</v>
      </c>
      <c r="CE42" s="19">
        <v>21476.482</v>
      </c>
      <c r="CF42" s="19">
        <v>22309.665</v>
      </c>
      <c r="CG42" s="19">
        <v>23349.427</v>
      </c>
      <c r="CH42" s="19">
        <v>23925.118</v>
      </c>
      <c r="CI42" s="19">
        <v>24777.045</v>
      </c>
      <c r="CJ42" s="2">
        <v>57.3863636363636</v>
      </c>
      <c r="CK42" s="2">
        <v>57.5148903910615</v>
      </c>
      <c r="CL42" s="2">
        <v>57.6600592857143</v>
      </c>
      <c r="CM42" s="2">
        <v>57.8214636216216</v>
      </c>
      <c r="CN42" s="2">
        <v>57.3882175578947</v>
      </c>
      <c r="CO42" s="2">
        <v>57.2916494845361</v>
      </c>
      <c r="CP42" s="2">
        <v>57.2815840862944</v>
      </c>
      <c r="CQ42" s="2">
        <v>57.5726688241206</v>
      </c>
      <c r="CR42" s="2">
        <v>57.8710785522388</v>
      </c>
      <c r="CS42" s="2">
        <v>58.176795320197</v>
      </c>
      <c r="CT42" s="2">
        <v>58.7765196078431</v>
      </c>
      <c r="CU42" s="2">
        <v>59.3803617864078</v>
      </c>
      <c r="CV42" s="2">
        <v>59.7090058038277</v>
      </c>
      <c r="CW42" s="2">
        <v>60.0518473301887</v>
      </c>
      <c r="CX42" s="2">
        <v>60.408759827907</v>
      </c>
      <c r="CY42" s="2">
        <v>60.7796330275229</v>
      </c>
      <c r="CZ42" s="2">
        <v>61.1349578318182</v>
      </c>
      <c r="DA42" s="2">
        <v>61.4974430225225</v>
      </c>
      <c r="DB42" s="2">
        <v>61.8670994330357</v>
      </c>
      <c r="DC42" s="2">
        <v>62.2439405575221</v>
      </c>
      <c r="DD42" s="2">
        <v>62.6279824561403</v>
      </c>
      <c r="DE42" s="2">
        <v>62.6751633982684</v>
      </c>
      <c r="DF42" s="2">
        <v>62.7329669316239</v>
      </c>
      <c r="DG42" s="2">
        <v>62.8011524767932</v>
      </c>
      <c r="DH42" s="2">
        <v>63.1425878368201</v>
      </c>
      <c r="DI42" s="2">
        <v>63.4903319502075</v>
      </c>
      <c r="DJ42" s="2">
        <v>63.8561432016461</v>
      </c>
      <c r="DK42" s="2">
        <v>63.9673286666667</v>
      </c>
      <c r="DL42" s="2">
        <v>63.8574357903161</v>
      </c>
      <c r="DM42" s="2">
        <v>64.0408290383854</v>
      </c>
      <c r="DN42" s="2">
        <v>64.4091051805337</v>
      </c>
      <c r="DO42" s="2">
        <v>64.2416503604651</v>
      </c>
      <c r="DP42" s="2">
        <v>64.1090666334738</v>
      </c>
      <c r="DQ42" s="2">
        <v>64.0828310235026</v>
      </c>
      <c r="DR42" s="2">
        <v>64.1837700939849</v>
      </c>
      <c r="DS42" s="2">
        <v>64.337276119403</v>
      </c>
      <c r="DT42" s="2">
        <v>64.5525107111111</v>
      </c>
      <c r="DU42" s="2">
        <v>64.7731639669118</v>
      </c>
      <c r="DV42" s="2">
        <v>64.9992340510949</v>
      </c>
      <c r="DW42" s="2">
        <v>64.8781223459459</v>
      </c>
      <c r="DX42" s="2">
        <v>65</v>
      </c>
      <c r="DY42" s="2">
        <v>101000</v>
      </c>
      <c r="DZ42" s="2">
        <v>102951.6538</v>
      </c>
      <c r="EA42" s="2">
        <v>104941.3079</v>
      </c>
      <c r="EB42" s="2">
        <v>106969.7077</v>
      </c>
      <c r="EC42" s="2">
        <v>109037.61336</v>
      </c>
      <c r="ED42" s="2">
        <v>111145.8</v>
      </c>
      <c r="EE42" s="2">
        <v>112844.72065</v>
      </c>
      <c r="EF42" s="2">
        <v>114569.61096</v>
      </c>
      <c r="EG42" s="2">
        <v>116320.86789</v>
      </c>
      <c r="EH42" s="2">
        <v>118098.8945</v>
      </c>
      <c r="EI42" s="2">
        <v>119904.1</v>
      </c>
      <c r="EJ42" s="2">
        <v>122323.54528</v>
      </c>
      <c r="EK42" s="2">
        <v>124791.82213</v>
      </c>
      <c r="EL42" s="2">
        <v>127309.91634</v>
      </c>
      <c r="EM42" s="2">
        <v>129878.83363</v>
      </c>
      <c r="EN42" s="2">
        <v>132499.6</v>
      </c>
      <c r="EO42" s="2">
        <v>134496.90723</v>
      </c>
      <c r="EP42" s="2">
        <v>136524.32351</v>
      </c>
      <c r="EQ42" s="2">
        <v>138582.30273</v>
      </c>
      <c r="ER42" s="2">
        <v>140671.30566</v>
      </c>
      <c r="ES42" s="2">
        <v>142791.8</v>
      </c>
      <c r="ET42" s="2">
        <v>144779.62745</v>
      </c>
      <c r="EU42" s="2">
        <v>146795.14262</v>
      </c>
      <c r="EV42" s="2">
        <v>148838.73137</v>
      </c>
      <c r="EW42" s="2">
        <v>150910.78493</v>
      </c>
      <c r="EX42" s="2">
        <v>153011.7</v>
      </c>
      <c r="EY42" s="2">
        <v>155170.42798</v>
      </c>
      <c r="EZ42" s="2">
        <v>157359.62852</v>
      </c>
      <c r="FA42" s="2">
        <v>159579.73204</v>
      </c>
      <c r="FB42" s="2">
        <v>161831.17498</v>
      </c>
      <c r="FC42" s="2">
        <v>164114.4</v>
      </c>
      <c r="FD42" s="2">
        <v>165743.45793</v>
      </c>
      <c r="FE42" s="2">
        <v>167388.77298</v>
      </c>
      <c r="FF42" s="2">
        <v>169050.50824</v>
      </c>
      <c r="FG42" s="2">
        <v>170728.82845</v>
      </c>
      <c r="FH42" s="2">
        <v>172423.9</v>
      </c>
      <c r="FI42" s="2">
        <v>174291.77892</v>
      </c>
      <c r="FJ42" s="2">
        <v>176183.00599</v>
      </c>
      <c r="FK42" s="2">
        <v>178097.9013</v>
      </c>
      <c r="FL42" s="2">
        <v>180036.78951</v>
      </c>
      <c r="FM42" s="2">
        <v>182000</v>
      </c>
      <c r="FN42" s="20">
        <v>176</v>
      </c>
      <c r="FO42" s="20">
        <v>179</v>
      </c>
      <c r="FP42" s="20">
        <v>182</v>
      </c>
      <c r="FQ42" s="20">
        <v>185</v>
      </c>
      <c r="FR42" s="20">
        <v>190</v>
      </c>
      <c r="FS42" s="20">
        <v>194</v>
      </c>
      <c r="FT42" s="20">
        <v>197</v>
      </c>
      <c r="FU42" s="20">
        <v>199</v>
      </c>
      <c r="FV42" s="20">
        <v>201</v>
      </c>
      <c r="FW42" s="20">
        <v>203</v>
      </c>
      <c r="FX42" s="20">
        <v>204</v>
      </c>
      <c r="FY42" s="20">
        <v>206</v>
      </c>
      <c r="FZ42" s="20">
        <v>209</v>
      </c>
      <c r="GA42" s="20">
        <v>212</v>
      </c>
      <c r="GB42" s="20">
        <v>215</v>
      </c>
      <c r="GC42" s="20">
        <v>218</v>
      </c>
      <c r="GD42" s="20">
        <v>220</v>
      </c>
      <c r="GE42" s="20">
        <v>222</v>
      </c>
      <c r="GF42" s="20">
        <v>224</v>
      </c>
      <c r="GG42" s="20">
        <v>226</v>
      </c>
      <c r="GH42" s="20">
        <v>228</v>
      </c>
      <c r="GI42" s="20">
        <v>231</v>
      </c>
      <c r="GJ42" s="20">
        <v>234</v>
      </c>
      <c r="GK42" s="20">
        <v>237</v>
      </c>
      <c r="GL42" s="20">
        <v>239</v>
      </c>
      <c r="GM42" s="20">
        <v>241</v>
      </c>
      <c r="GN42" s="20">
        <v>243</v>
      </c>
      <c r="GO42" s="20">
        <v>246</v>
      </c>
      <c r="GP42" s="20">
        <v>250</v>
      </c>
      <c r="GQ42" s="20">
        <v>253</v>
      </c>
      <c r="GR42" s="20">
        <v>254.8</v>
      </c>
      <c r="GS42" s="20">
        <v>258</v>
      </c>
      <c r="GT42" s="20">
        <v>261.1</v>
      </c>
      <c r="GU42" s="20">
        <v>263.8</v>
      </c>
      <c r="GV42" s="20">
        <v>266</v>
      </c>
      <c r="GW42" s="20">
        <v>267.4</v>
      </c>
      <c r="GX42" s="20">
        <v>268.9</v>
      </c>
      <c r="GY42" s="20">
        <v>270.9</v>
      </c>
      <c r="GZ42" s="20">
        <v>273.8</v>
      </c>
      <c r="HA42" s="20">
        <v>277.2</v>
      </c>
      <c r="HB42" s="20">
        <v>281.3</v>
      </c>
    </row>
    <row r="43" spans="1:210" ht="12.75">
      <c r="A43" s="15" t="s">
        <v>42</v>
      </c>
      <c r="B43" s="15" t="s">
        <v>142</v>
      </c>
      <c r="C43" s="15">
        <v>42</v>
      </c>
      <c r="D43" s="16"/>
      <c r="E43" s="7">
        <f t="shared" si="0"/>
        <v>1.107175082246775</v>
      </c>
      <c r="F43" s="19">
        <v>10.70704</v>
      </c>
      <c r="G43" s="19">
        <v>10.155967</v>
      </c>
      <c r="H43" s="19">
        <v>10.835778</v>
      </c>
      <c r="I43" s="19">
        <v>10.87331</v>
      </c>
      <c r="J43" s="19">
        <v>11.254421</v>
      </c>
      <c r="K43" s="19">
        <v>11.71815</v>
      </c>
      <c r="L43" s="19">
        <v>12.01319</v>
      </c>
      <c r="M43" s="19">
        <v>11.098464</v>
      </c>
      <c r="N43" s="19">
        <v>9.9468665</v>
      </c>
      <c r="O43" s="19">
        <v>9.7585041</v>
      </c>
      <c r="P43" s="19">
        <v>10.271163</v>
      </c>
      <c r="Q43" s="19">
        <v>10.99918</v>
      </c>
      <c r="R43" s="19">
        <v>10.310918</v>
      </c>
      <c r="S43" s="19">
        <v>11.526792</v>
      </c>
      <c r="T43" s="19">
        <v>11.727109</v>
      </c>
      <c r="U43" s="19">
        <v>11.221128</v>
      </c>
      <c r="V43" s="19">
        <v>11.605209</v>
      </c>
      <c r="W43" s="19">
        <v>11.268147</v>
      </c>
      <c r="X43" s="19">
        <v>12.211838</v>
      </c>
      <c r="Y43" s="19">
        <v>12.313317</v>
      </c>
      <c r="Z43" s="19">
        <v>11.10889</v>
      </c>
      <c r="AA43" s="19">
        <v>12.671547</v>
      </c>
      <c r="AB43" s="19">
        <v>11.678381</v>
      </c>
      <c r="AC43" s="19">
        <v>10.686796</v>
      </c>
      <c r="AD43" s="19">
        <v>10.443817</v>
      </c>
      <c r="AE43" s="19">
        <v>11.810525</v>
      </c>
      <c r="AF43" s="19">
        <v>11.182461</v>
      </c>
      <c r="AG43" s="19">
        <v>11.026463</v>
      </c>
      <c r="AH43" s="19">
        <v>12.088663</v>
      </c>
      <c r="AI43" s="19">
        <v>11.579466</v>
      </c>
      <c r="AJ43" s="19">
        <v>12.4131</v>
      </c>
      <c r="AK43" s="19">
        <v>10.918712</v>
      </c>
      <c r="AL43" s="19">
        <v>11.726452</v>
      </c>
      <c r="AM43" s="19">
        <v>10.612174</v>
      </c>
      <c r="AN43" s="19">
        <v>11.926518</v>
      </c>
      <c r="AO43" s="19">
        <v>13.192117</v>
      </c>
      <c r="AP43" s="19">
        <v>11.93163</v>
      </c>
      <c r="AQ43" s="19">
        <v>12.744756</v>
      </c>
      <c r="AR43" s="19">
        <v>13.181518</v>
      </c>
      <c r="AS43" s="19">
        <v>14.184267</v>
      </c>
      <c r="AT43" s="19">
        <v>13.804616</v>
      </c>
      <c r="AU43" s="19">
        <v>847.16072</v>
      </c>
      <c r="AV43" s="19">
        <v>865.09117</v>
      </c>
      <c r="AW43" s="19">
        <v>876.62351</v>
      </c>
      <c r="AX43" s="19">
        <v>921.88162</v>
      </c>
      <c r="AY43" s="19">
        <v>962.23317</v>
      </c>
      <c r="AZ43" s="19">
        <v>926.92486</v>
      </c>
      <c r="BA43" s="19">
        <v>900.38756</v>
      </c>
      <c r="BB43" s="19">
        <v>952.1792</v>
      </c>
      <c r="BC43" s="19">
        <v>988.37263</v>
      </c>
      <c r="BD43" s="19">
        <v>1076.7643</v>
      </c>
      <c r="BE43" s="19">
        <v>1073.1663</v>
      </c>
      <c r="BF43" s="19">
        <v>1071.8577</v>
      </c>
      <c r="BG43" s="19">
        <v>1047.6163</v>
      </c>
      <c r="BH43" s="19">
        <v>1040.8706</v>
      </c>
      <c r="BI43" s="19">
        <v>1019.4142</v>
      </c>
      <c r="BJ43" s="19">
        <v>1093.9633</v>
      </c>
      <c r="BK43" s="19">
        <v>1095.3828</v>
      </c>
      <c r="BL43" s="19">
        <v>1141.6698</v>
      </c>
      <c r="BM43" s="19">
        <v>1177.5413</v>
      </c>
      <c r="BN43" s="19">
        <v>1107.0675</v>
      </c>
      <c r="BO43" s="19">
        <v>1158.7324</v>
      </c>
      <c r="BP43" s="19">
        <v>1192.7628</v>
      </c>
      <c r="BQ43" s="19">
        <v>1230.5267</v>
      </c>
      <c r="BR43" s="19">
        <v>1295.1584</v>
      </c>
      <c r="BS43" s="19">
        <v>1325.7439</v>
      </c>
      <c r="BT43" s="19">
        <v>1369.2085</v>
      </c>
      <c r="BU43" s="19">
        <v>1423.2148</v>
      </c>
      <c r="BV43" s="19">
        <v>1471.7286</v>
      </c>
      <c r="BW43" s="19">
        <v>1560.5443</v>
      </c>
      <c r="BX43" s="19">
        <v>1633.5722</v>
      </c>
      <c r="BY43" s="19">
        <v>1674.9639</v>
      </c>
      <c r="BZ43" s="19">
        <v>1664.3701</v>
      </c>
      <c r="CA43" s="19">
        <v>1706.8711</v>
      </c>
      <c r="CB43" s="19">
        <v>1775.4518</v>
      </c>
      <c r="CC43" s="19">
        <v>1862.928</v>
      </c>
      <c r="CD43" s="19">
        <v>1978.9807</v>
      </c>
      <c r="CE43" s="19">
        <v>2117.8691</v>
      </c>
      <c r="CF43" s="19">
        <v>2161.9323</v>
      </c>
      <c r="CG43" s="19">
        <v>2287.1891</v>
      </c>
      <c r="CH43" s="19">
        <v>2413.8965</v>
      </c>
      <c r="CI43" s="19">
        <v>2478.9186</v>
      </c>
      <c r="CJ43" s="2">
        <v>56.797072685001</v>
      </c>
      <c r="CK43" s="2">
        <v>56.6980448013596</v>
      </c>
      <c r="CL43" s="2">
        <v>56.5643078717038</v>
      </c>
      <c r="CM43" s="2">
        <v>56.406256568019</v>
      </c>
      <c r="CN43" s="2">
        <v>56.2326071761625</v>
      </c>
      <c r="CO43" s="2">
        <v>56.0505008782658</v>
      </c>
      <c r="CP43" s="2">
        <v>56.015742848428</v>
      </c>
      <c r="CQ43" s="2">
        <v>55.9819919998601</v>
      </c>
      <c r="CR43" s="2">
        <v>55.9524568687417</v>
      </c>
      <c r="CS43" s="2">
        <v>55.9293118157101</v>
      </c>
      <c r="CT43" s="2">
        <v>55.9138053651686</v>
      </c>
      <c r="CU43" s="2">
        <v>55.9935002833468</v>
      </c>
      <c r="CV43" s="2">
        <v>56.0860924183838</v>
      </c>
      <c r="CW43" s="2">
        <v>56.1853434635721</v>
      </c>
      <c r="CX43" s="2">
        <v>56.2815875994949</v>
      </c>
      <c r="CY43" s="2">
        <v>56.3700901608746</v>
      </c>
      <c r="CZ43" s="2">
        <v>56.5690951810471</v>
      </c>
      <c r="DA43" s="2">
        <v>56.7687729337966</v>
      </c>
      <c r="DB43" s="2">
        <v>56.9717047159989</v>
      </c>
      <c r="DC43" s="2">
        <v>57.1811543442096</v>
      </c>
      <c r="DD43" s="2">
        <v>57.4010076498693</v>
      </c>
      <c r="DE43" s="2">
        <v>57.5322287793189</v>
      </c>
      <c r="DF43" s="2">
        <v>57.6825242402627</v>
      </c>
      <c r="DG43" s="2">
        <v>57.8571996382643</v>
      </c>
      <c r="DH43" s="2">
        <v>58.0619846596856</v>
      </c>
      <c r="DI43" s="2">
        <v>58.3030320840309</v>
      </c>
      <c r="DJ43" s="2">
        <v>58.4570306678791</v>
      </c>
      <c r="DK43" s="2">
        <v>58.6353243101117</v>
      </c>
      <c r="DL43" s="2">
        <v>58.8312832305448</v>
      </c>
      <c r="DM43" s="2">
        <v>59.0508011915415</v>
      </c>
      <c r="DN43" s="2">
        <v>59.2932605545517</v>
      </c>
      <c r="DO43" s="2">
        <v>59.3780827091965</v>
      </c>
      <c r="DP43" s="2">
        <v>59.5347462396114</v>
      </c>
      <c r="DQ43" s="2">
        <v>59.6977486881886</v>
      </c>
      <c r="DR43" s="2">
        <v>59.8905290505484</v>
      </c>
      <c r="DS43" s="2">
        <v>60.0957209659079</v>
      </c>
      <c r="DT43" s="2">
        <v>60.3567783636485</v>
      </c>
      <c r="DU43" s="2">
        <v>60.631805330149</v>
      </c>
      <c r="DV43" s="2">
        <v>60.9209823600393</v>
      </c>
      <c r="DW43" s="2">
        <v>61.2244997254849</v>
      </c>
      <c r="DX43" s="2">
        <v>61.5425578513332</v>
      </c>
      <c r="DY43" s="2">
        <v>246981502.6</v>
      </c>
      <c r="DZ43" s="2">
        <v>252006049.2</v>
      </c>
      <c r="EA43" s="2">
        <v>257132825</v>
      </c>
      <c r="EB43" s="2">
        <v>262363910.3</v>
      </c>
      <c r="EC43" s="2">
        <v>267701427.7</v>
      </c>
      <c r="ED43" s="2">
        <v>273147542.9</v>
      </c>
      <c r="EE43" s="2">
        <v>279453393.7</v>
      </c>
      <c r="EF43" s="2">
        <v>285904830.8</v>
      </c>
      <c r="EG43" s="2">
        <v>292505215.8</v>
      </c>
      <c r="EH43" s="2">
        <v>299257987.7</v>
      </c>
      <c r="EI43" s="2">
        <v>306166664.9</v>
      </c>
      <c r="EJ43" s="2">
        <v>313713384.2</v>
      </c>
      <c r="EK43" s="2">
        <v>321446171</v>
      </c>
      <c r="EL43" s="2">
        <v>329369613.7</v>
      </c>
      <c r="EM43" s="2">
        <v>337488414.6</v>
      </c>
      <c r="EN43" s="2">
        <v>345807391.4</v>
      </c>
      <c r="EO43" s="2">
        <v>355045975.4</v>
      </c>
      <c r="EP43" s="2">
        <v>364531393.7</v>
      </c>
      <c r="EQ43" s="2">
        <v>374270241.7</v>
      </c>
      <c r="ER43" s="2">
        <v>384269290.9</v>
      </c>
      <c r="ES43" s="2">
        <v>394535493.9</v>
      </c>
      <c r="ET43" s="2">
        <v>404348712.2</v>
      </c>
      <c r="EU43" s="2">
        <v>414406015.1</v>
      </c>
      <c r="EV43" s="2">
        <v>424713473.6</v>
      </c>
      <c r="EW43" s="2">
        <v>435277309.9</v>
      </c>
      <c r="EX43" s="2">
        <v>446103900.9</v>
      </c>
      <c r="EY43" s="2">
        <v>457071430.8</v>
      </c>
      <c r="EZ43" s="2">
        <v>468308608.2</v>
      </c>
      <c r="FA43" s="2">
        <v>479822062.9</v>
      </c>
      <c r="FB43" s="2">
        <v>491618587.7</v>
      </c>
      <c r="FC43" s="2">
        <v>503705142.4</v>
      </c>
      <c r="FD43" s="2">
        <v>514528900.1</v>
      </c>
      <c r="FE43" s="2">
        <v>525585242.1</v>
      </c>
      <c r="FF43" s="2">
        <v>536879166.3</v>
      </c>
      <c r="FG43" s="2">
        <v>548415777.8</v>
      </c>
      <c r="FH43" s="2">
        <v>560200291.7</v>
      </c>
      <c r="FI43" s="2">
        <v>572640276.3</v>
      </c>
      <c r="FJ43" s="2">
        <v>585356534.7</v>
      </c>
      <c r="FK43" s="2">
        <v>598355203.2</v>
      </c>
      <c r="FL43" s="2">
        <v>611642554.3</v>
      </c>
      <c r="FM43" s="2">
        <v>625225000</v>
      </c>
      <c r="FN43" s="20">
        <v>434848.99</v>
      </c>
      <c r="FO43" s="20">
        <v>444470.43</v>
      </c>
      <c r="FP43" s="20">
        <v>454584.93</v>
      </c>
      <c r="FQ43" s="20">
        <v>465132.64</v>
      </c>
      <c r="FR43" s="20">
        <v>476060.86</v>
      </c>
      <c r="FS43" s="20">
        <v>487324</v>
      </c>
      <c r="FT43" s="20">
        <v>498883.68</v>
      </c>
      <c r="FU43" s="20">
        <v>510708.58</v>
      </c>
      <c r="FV43" s="20">
        <v>522774.56</v>
      </c>
      <c r="FW43" s="20">
        <v>535064.67</v>
      </c>
      <c r="FX43" s="20">
        <v>547569.02</v>
      </c>
      <c r="FY43" s="20">
        <v>560267.52</v>
      </c>
      <c r="FZ43" s="20">
        <v>573129.92</v>
      </c>
      <c r="GA43" s="20">
        <v>586219.84</v>
      </c>
      <c r="GB43" s="20">
        <v>599642.69</v>
      </c>
      <c r="GC43" s="20">
        <v>613459.01</v>
      </c>
      <c r="GD43" s="20">
        <v>627632.38</v>
      </c>
      <c r="GE43" s="20">
        <v>642133.63</v>
      </c>
      <c r="GF43" s="20">
        <v>656940.54</v>
      </c>
      <c r="GG43" s="20">
        <v>672020.86</v>
      </c>
      <c r="GH43" s="20">
        <v>687331.97</v>
      </c>
      <c r="GI43" s="20">
        <v>702821.25</v>
      </c>
      <c r="GJ43" s="20">
        <v>718425.6</v>
      </c>
      <c r="GK43" s="20">
        <v>734071.94</v>
      </c>
      <c r="GL43" s="20">
        <v>749676.93</v>
      </c>
      <c r="GM43" s="20">
        <v>765147.01</v>
      </c>
      <c r="GN43" s="20">
        <v>781892.99</v>
      </c>
      <c r="GO43" s="20">
        <v>798680</v>
      </c>
      <c r="GP43" s="20">
        <v>815590.02</v>
      </c>
      <c r="GQ43" s="20">
        <v>832534.98</v>
      </c>
      <c r="GR43" s="20">
        <v>849515.01</v>
      </c>
      <c r="GS43" s="20">
        <v>866530.43</v>
      </c>
      <c r="GT43" s="20">
        <v>882300.03</v>
      </c>
      <c r="GU43" s="20">
        <v>898200</v>
      </c>
      <c r="GV43" s="20">
        <v>913600</v>
      </c>
      <c r="GW43" s="20">
        <v>929358.02</v>
      </c>
      <c r="GX43" s="20">
        <v>945611.78</v>
      </c>
      <c r="GY43" s="20">
        <v>962377.66</v>
      </c>
      <c r="GZ43" s="20">
        <v>979672.9</v>
      </c>
      <c r="HA43" s="20">
        <v>997515.2</v>
      </c>
      <c r="HB43" s="20">
        <v>1015923</v>
      </c>
    </row>
    <row r="44" spans="1:210" ht="12.75">
      <c r="A44" s="15" t="s">
        <v>43</v>
      </c>
      <c r="B44" s="15" t="s">
        <v>141</v>
      </c>
      <c r="C44" s="15">
        <v>43</v>
      </c>
      <c r="D44" s="16"/>
      <c r="E44" s="7">
        <f t="shared" si="0"/>
        <v>1.684019543042766</v>
      </c>
      <c r="F44" s="19">
        <v>4.2548217</v>
      </c>
      <c r="G44" s="19">
        <v>5.880665</v>
      </c>
      <c r="H44" s="19">
        <v>5.3494334</v>
      </c>
      <c r="I44" s="19">
        <v>4.1535759</v>
      </c>
      <c r="J44" s="19">
        <v>4.531765</v>
      </c>
      <c r="K44" s="19">
        <v>4.8062206</v>
      </c>
      <c r="L44" s="19">
        <v>5.1323564</v>
      </c>
      <c r="M44" s="19">
        <v>4.1669434</v>
      </c>
      <c r="N44" s="19">
        <v>4.5327738</v>
      </c>
      <c r="O44" s="19">
        <v>5.4077233</v>
      </c>
      <c r="P44" s="19">
        <v>6.6372877</v>
      </c>
      <c r="Q44" s="19">
        <v>7.5384144</v>
      </c>
      <c r="R44" s="19">
        <v>8.3721823</v>
      </c>
      <c r="S44" s="19">
        <v>8.7912811</v>
      </c>
      <c r="T44" s="19">
        <v>9.875014</v>
      </c>
      <c r="U44" s="19">
        <v>10.507592</v>
      </c>
      <c r="V44" s="19">
        <v>10.485514</v>
      </c>
      <c r="W44" s="19">
        <v>11.133595</v>
      </c>
      <c r="X44" s="19">
        <v>11.637648</v>
      </c>
      <c r="Y44" s="19">
        <v>13.621683</v>
      </c>
      <c r="Z44" s="19">
        <v>15.508777</v>
      </c>
      <c r="AA44" s="19">
        <v>15.966514</v>
      </c>
      <c r="AB44" s="19">
        <v>16.59618</v>
      </c>
      <c r="AC44" s="19">
        <v>16.108364</v>
      </c>
      <c r="AD44" s="19">
        <v>14.350795</v>
      </c>
      <c r="AE44" s="19">
        <v>14.702077</v>
      </c>
      <c r="AF44" s="19">
        <v>15.23041</v>
      </c>
      <c r="AG44" s="19">
        <v>15.409941</v>
      </c>
      <c r="AH44" s="19">
        <v>16.175071</v>
      </c>
      <c r="AI44" s="19">
        <v>17.019138</v>
      </c>
      <c r="AJ44" s="19">
        <v>18.136308</v>
      </c>
      <c r="AK44" s="19">
        <v>18.872046</v>
      </c>
      <c r="AL44" s="19">
        <v>18.264569</v>
      </c>
      <c r="AM44" s="19">
        <v>18.300495</v>
      </c>
      <c r="AN44" s="19">
        <v>19.531714</v>
      </c>
      <c r="AO44" s="19">
        <v>23.578667</v>
      </c>
      <c r="AP44" s="19">
        <v>21.194502</v>
      </c>
      <c r="AQ44" s="19">
        <v>21.542164</v>
      </c>
      <c r="AR44" s="19">
        <v>14.625724</v>
      </c>
      <c r="AS44" s="19">
        <v>11.045912</v>
      </c>
      <c r="AT44" s="19">
        <v>11.456409</v>
      </c>
      <c r="AU44" s="19">
        <v>936.07598</v>
      </c>
      <c r="AV44" s="19">
        <v>961.65289</v>
      </c>
      <c r="AW44" s="19">
        <v>948.01294</v>
      </c>
      <c r="AX44" s="19">
        <v>909.69091</v>
      </c>
      <c r="AY44" s="19">
        <v>925.3879</v>
      </c>
      <c r="AZ44" s="19">
        <v>895.78681</v>
      </c>
      <c r="BA44" s="19">
        <v>917.68558</v>
      </c>
      <c r="BB44" s="19">
        <v>902.68496</v>
      </c>
      <c r="BC44" s="19">
        <v>987.52048</v>
      </c>
      <c r="BD44" s="19">
        <v>1029.5628</v>
      </c>
      <c r="BE44" s="19">
        <v>1087.3964</v>
      </c>
      <c r="BF44" s="19">
        <v>1134.4002</v>
      </c>
      <c r="BG44" s="19">
        <v>1190.5484</v>
      </c>
      <c r="BH44" s="19">
        <v>1294.0912</v>
      </c>
      <c r="BI44" s="19">
        <v>1342.4415</v>
      </c>
      <c r="BJ44" s="19">
        <v>1417.5463</v>
      </c>
      <c r="BK44" s="19">
        <v>1470.3258</v>
      </c>
      <c r="BL44" s="19">
        <v>1567.0372</v>
      </c>
      <c r="BM44" s="19">
        <v>1688.6979</v>
      </c>
      <c r="BN44" s="19">
        <v>1768.6629</v>
      </c>
      <c r="BO44" s="19">
        <v>1895.6555</v>
      </c>
      <c r="BP44" s="19">
        <v>2020.7456</v>
      </c>
      <c r="BQ44" s="19">
        <v>2017.3965</v>
      </c>
      <c r="BR44" s="19">
        <v>2124.433</v>
      </c>
      <c r="BS44" s="19">
        <v>2225.2375</v>
      </c>
      <c r="BT44" s="19">
        <v>2277.6484</v>
      </c>
      <c r="BU44" s="19">
        <v>2353.7822</v>
      </c>
      <c r="BV44" s="19">
        <v>2412.5735</v>
      </c>
      <c r="BW44" s="19">
        <v>2508.167</v>
      </c>
      <c r="BX44" s="19">
        <v>2681.6294</v>
      </c>
      <c r="BY44" s="19">
        <v>2850.8419</v>
      </c>
      <c r="BZ44" s="19">
        <v>3030.5591</v>
      </c>
      <c r="CA44" s="19">
        <v>3195.5456</v>
      </c>
      <c r="CB44" s="19">
        <v>3339.0273</v>
      </c>
      <c r="CC44" s="19">
        <v>3506.1076</v>
      </c>
      <c r="CD44" s="19">
        <v>3644.5066</v>
      </c>
      <c r="CE44" s="19">
        <v>3891.2098</v>
      </c>
      <c r="CF44" s="19">
        <v>3989.8373</v>
      </c>
      <c r="CG44" s="19">
        <v>3527.5545</v>
      </c>
      <c r="CH44" s="19">
        <v>3529.3761</v>
      </c>
      <c r="CI44" s="19">
        <v>3642.3013</v>
      </c>
      <c r="CJ44" s="2">
        <v>56.6646581769437</v>
      </c>
      <c r="CK44" s="2">
        <v>56.4944125806851</v>
      </c>
      <c r="CL44" s="2">
        <v>56.2883013671275</v>
      </c>
      <c r="CM44" s="2">
        <v>56.0519112139634</v>
      </c>
      <c r="CN44" s="2">
        <v>55.7905164371199</v>
      </c>
      <c r="CO44" s="2">
        <v>55.5090505778551</v>
      </c>
      <c r="CP44" s="2">
        <v>55.397880553885</v>
      </c>
      <c r="CQ44" s="2">
        <v>55.2666743826484</v>
      </c>
      <c r="CR44" s="2">
        <v>55.1197661517217</v>
      </c>
      <c r="CS44" s="2">
        <v>54.9611689305582</v>
      </c>
      <c r="CT44" s="2">
        <v>54.7945748147392</v>
      </c>
      <c r="CU44" s="2">
        <v>54.9153753544024</v>
      </c>
      <c r="CV44" s="2">
        <v>55.0144809349152</v>
      </c>
      <c r="CW44" s="2">
        <v>55.111270280255</v>
      </c>
      <c r="CX44" s="2">
        <v>55.22350572416</v>
      </c>
      <c r="CY44" s="2">
        <v>55.3674159243979</v>
      </c>
      <c r="CZ44" s="2">
        <v>55.3897255389334</v>
      </c>
      <c r="DA44" s="2">
        <v>55.4928980061222</v>
      </c>
      <c r="DB44" s="2">
        <v>55.6590239277356</v>
      </c>
      <c r="DC44" s="2">
        <v>55.8718711005744</v>
      </c>
      <c r="DD44" s="2">
        <v>56.1165046560083</v>
      </c>
      <c r="DE44" s="2">
        <v>56.4446983172662</v>
      </c>
      <c r="DF44" s="2">
        <v>56.8201343437544</v>
      </c>
      <c r="DG44" s="2">
        <v>57.2289378202818</v>
      </c>
      <c r="DH44" s="2">
        <v>57.6579737581263</v>
      </c>
      <c r="DI44" s="2">
        <v>58.0947156456243</v>
      </c>
      <c r="DJ44" s="2">
        <v>58.4954116753022</v>
      </c>
      <c r="DK44" s="2">
        <v>58.9194459680431</v>
      </c>
      <c r="DL44" s="2">
        <v>59.3545696430115</v>
      </c>
      <c r="DM44" s="2">
        <v>59.7890458733393</v>
      </c>
      <c r="DN44" s="2">
        <v>60.211627878271</v>
      </c>
      <c r="DO44" s="2">
        <v>60.5613640795772</v>
      </c>
      <c r="DP44" s="2">
        <v>60.9593815452607</v>
      </c>
      <c r="DQ44" s="2">
        <v>61.4066029755629</v>
      </c>
      <c r="DR44" s="2">
        <v>61.9040682696165</v>
      </c>
      <c r="DS44" s="2">
        <v>62.4529450583658</v>
      </c>
      <c r="DT44" s="2">
        <v>62.911301741717</v>
      </c>
      <c r="DU44" s="2">
        <v>63.3856448487507</v>
      </c>
      <c r="DV44" s="2">
        <v>63.8762860014261</v>
      </c>
      <c r="DW44" s="2">
        <v>64.383547774843</v>
      </c>
      <c r="DX44" s="2">
        <v>64.9077642838097</v>
      </c>
      <c r="DY44" s="2">
        <v>53262512.1</v>
      </c>
      <c r="DZ44" s="2">
        <v>54190728.62</v>
      </c>
      <c r="EA44" s="2">
        <v>55135156.71</v>
      </c>
      <c r="EB44" s="2">
        <v>56096080.12</v>
      </c>
      <c r="EC44" s="2">
        <v>57073787.58</v>
      </c>
      <c r="ED44" s="2">
        <v>58068572.9</v>
      </c>
      <c r="EE44" s="2">
        <v>59283643.01</v>
      </c>
      <c r="EF44" s="2">
        <v>60524171.01</v>
      </c>
      <c r="EG44" s="2">
        <v>61790690.97</v>
      </c>
      <c r="EH44" s="2">
        <v>63083748.18</v>
      </c>
      <c r="EI44" s="2">
        <v>64403899.4</v>
      </c>
      <c r="EJ44" s="2">
        <v>66112230.49</v>
      </c>
      <c r="EK44" s="2">
        <v>67865896.69</v>
      </c>
      <c r="EL44" s="2">
        <v>69666101.65</v>
      </c>
      <c r="EM44" s="2">
        <v>71514080.96</v>
      </c>
      <c r="EN44" s="2">
        <v>73411103.1</v>
      </c>
      <c r="EO44" s="2">
        <v>75276132.53</v>
      </c>
      <c r="EP44" s="2">
        <v>77188562.34</v>
      </c>
      <c r="EQ44" s="2">
        <v>79149597.72</v>
      </c>
      <c r="ER44" s="2">
        <v>81160474.48</v>
      </c>
      <c r="ES44" s="2">
        <v>83222459.9</v>
      </c>
      <c r="ET44" s="2">
        <v>85403639.5</v>
      </c>
      <c r="EU44" s="2">
        <v>87641994.62</v>
      </c>
      <c r="EV44" s="2">
        <v>89939024.28</v>
      </c>
      <c r="EW44" s="2">
        <v>92296266.72</v>
      </c>
      <c r="EX44" s="2">
        <v>94715300.6</v>
      </c>
      <c r="EY44" s="2">
        <v>97111192.79</v>
      </c>
      <c r="EZ44" s="2">
        <v>99567694.82</v>
      </c>
      <c r="FA44" s="2">
        <v>102086340.06</v>
      </c>
      <c r="FB44" s="2">
        <v>104668700.66</v>
      </c>
      <c r="FC44" s="2">
        <v>107316388.6</v>
      </c>
      <c r="FD44" s="2">
        <v>109810083.37</v>
      </c>
      <c r="FE44" s="2">
        <v>112361734.13</v>
      </c>
      <c r="FF44" s="2">
        <v>114972688.07</v>
      </c>
      <c r="FG44" s="2">
        <v>117644323.7</v>
      </c>
      <c r="FH44" s="2">
        <v>120378051.6</v>
      </c>
      <c r="FI44" s="2">
        <v>122964624.83</v>
      </c>
      <c r="FJ44" s="2">
        <v>125607079.22</v>
      </c>
      <c r="FK44" s="2">
        <v>128306628.52</v>
      </c>
      <c r="FL44" s="2">
        <v>131064513</v>
      </c>
      <c r="FM44" s="2">
        <v>133882000</v>
      </c>
      <c r="FN44" s="20">
        <v>93996</v>
      </c>
      <c r="FO44" s="20">
        <v>95922.28</v>
      </c>
      <c r="FP44" s="20">
        <v>97951.36</v>
      </c>
      <c r="FQ44" s="20">
        <v>100078.8</v>
      </c>
      <c r="FR44" s="20">
        <v>102300.16</v>
      </c>
      <c r="FS44" s="20">
        <v>104611</v>
      </c>
      <c r="FT44" s="20">
        <v>107014.28</v>
      </c>
      <c r="FU44" s="20">
        <v>109512.96</v>
      </c>
      <c r="FV44" s="20">
        <v>112102.6</v>
      </c>
      <c r="FW44" s="20">
        <v>114778.76</v>
      </c>
      <c r="FX44" s="20">
        <v>117537</v>
      </c>
      <c r="FY44" s="20">
        <v>120389.29</v>
      </c>
      <c r="FZ44" s="20">
        <v>123360.06</v>
      </c>
      <c r="GA44" s="20">
        <v>126409.9</v>
      </c>
      <c r="GB44" s="20">
        <v>129499.35</v>
      </c>
      <c r="GC44" s="20">
        <v>132589</v>
      </c>
      <c r="GD44" s="20">
        <v>135902.7</v>
      </c>
      <c r="GE44" s="20">
        <v>139096.29</v>
      </c>
      <c r="GF44" s="20">
        <v>142204.43</v>
      </c>
      <c r="GG44" s="20">
        <v>145261.78</v>
      </c>
      <c r="GH44" s="20">
        <v>148303.01</v>
      </c>
      <c r="GI44" s="20">
        <v>151304.98</v>
      </c>
      <c r="GJ44" s="20">
        <v>154244.61</v>
      </c>
      <c r="GK44" s="20">
        <v>157156.54</v>
      </c>
      <c r="GL44" s="20">
        <v>160075.46</v>
      </c>
      <c r="GM44" s="20">
        <v>163036</v>
      </c>
      <c r="GN44" s="20">
        <v>166015.06</v>
      </c>
      <c r="GO44" s="20">
        <v>168989.54</v>
      </c>
      <c r="GP44" s="20">
        <v>171994.06</v>
      </c>
      <c r="GQ44" s="20">
        <v>175063.34</v>
      </c>
      <c r="GR44" s="20">
        <v>178232</v>
      </c>
      <c r="GS44" s="20">
        <v>181397.02</v>
      </c>
      <c r="GT44" s="20">
        <v>184556.19</v>
      </c>
      <c r="GU44" s="20">
        <v>187707.26</v>
      </c>
      <c r="GV44" s="20">
        <v>190847.97</v>
      </c>
      <c r="GW44" s="20">
        <v>193976</v>
      </c>
      <c r="GX44" s="20">
        <v>197156.48</v>
      </c>
      <c r="GY44" s="20">
        <v>200390.29</v>
      </c>
      <c r="GZ44" s="20">
        <v>203678.37</v>
      </c>
      <c r="HA44" s="20">
        <v>207021.62</v>
      </c>
      <c r="HB44" s="20">
        <v>210420.99</v>
      </c>
    </row>
    <row r="45" spans="1:210" ht="12.75">
      <c r="A45" s="15" t="s">
        <v>44</v>
      </c>
      <c r="B45" s="15" t="s">
        <v>143</v>
      </c>
      <c r="C45" s="15">
        <v>44</v>
      </c>
      <c r="D45" s="16"/>
      <c r="E45" s="7">
        <f t="shared" si="0"/>
        <v>1.313103076738762</v>
      </c>
      <c r="F45" s="19">
        <v>10.345462</v>
      </c>
      <c r="G45" s="19">
        <v>11.406114</v>
      </c>
      <c r="H45" s="19">
        <v>12.569084</v>
      </c>
      <c r="I45" s="19">
        <v>13.402025</v>
      </c>
      <c r="J45" s="19">
        <v>14.423015</v>
      </c>
      <c r="K45" s="19">
        <v>15.733706</v>
      </c>
      <c r="L45" s="19">
        <v>14.530072</v>
      </c>
      <c r="M45" s="19">
        <v>14.414778</v>
      </c>
      <c r="N45" s="19">
        <v>15.668453</v>
      </c>
      <c r="O45" s="19">
        <v>18.14108</v>
      </c>
      <c r="P45" s="19">
        <v>17.550864</v>
      </c>
      <c r="Q45" s="19">
        <v>16.875146</v>
      </c>
      <c r="R45" s="19">
        <v>17.823515</v>
      </c>
      <c r="S45" s="19">
        <v>19.373189</v>
      </c>
      <c r="T45" s="19">
        <v>18.703755</v>
      </c>
      <c r="U45" s="19">
        <v>14.627219</v>
      </c>
      <c r="V45" s="19">
        <v>16.123525</v>
      </c>
      <c r="W45" s="19">
        <v>18.894202</v>
      </c>
      <c r="X45" s="19">
        <v>19.280546</v>
      </c>
      <c r="Y45" s="19">
        <v>21.627679</v>
      </c>
      <c r="Z45" s="19">
        <v>17.779965</v>
      </c>
      <c r="AA45" s="19">
        <v>19.430912</v>
      </c>
      <c r="AB45" s="19">
        <v>22.216449</v>
      </c>
      <c r="AC45" s="19">
        <v>19.849691</v>
      </c>
      <c r="AD45" s="19">
        <v>20.359264</v>
      </c>
      <c r="AE45" s="19">
        <v>18.297103</v>
      </c>
      <c r="AF45" s="19">
        <v>17.356785</v>
      </c>
      <c r="AG45" s="19">
        <v>17.154764</v>
      </c>
      <c r="AH45" s="19">
        <v>17.819468</v>
      </c>
      <c r="AI45" s="19">
        <v>20.229833</v>
      </c>
      <c r="AJ45" s="19">
        <v>22.869389</v>
      </c>
      <c r="AK45" s="19">
        <v>21.041169</v>
      </c>
      <c r="AL45" s="19">
        <v>18.082311</v>
      </c>
      <c r="AM45" s="19">
        <v>16.795127</v>
      </c>
      <c r="AN45" s="19">
        <v>17.316319</v>
      </c>
      <c r="AO45" s="19">
        <v>18.615073</v>
      </c>
      <c r="AP45" s="19">
        <v>19.709248</v>
      </c>
      <c r="AQ45" s="19">
        <v>21.10091</v>
      </c>
      <c r="AR45" s="19">
        <v>23.500417</v>
      </c>
      <c r="AS45" s="19">
        <v>21.857257</v>
      </c>
      <c r="AT45" s="19">
        <v>21.501621</v>
      </c>
      <c r="AU45" s="19">
        <v>5136.0974</v>
      </c>
      <c r="AV45" s="19">
        <v>5402.0094</v>
      </c>
      <c r="AW45" s="19">
        <v>5545.6868</v>
      </c>
      <c r="AX45" s="19">
        <v>5755.073</v>
      </c>
      <c r="AY45" s="19">
        <v>5934.786</v>
      </c>
      <c r="AZ45" s="19">
        <v>5999.6332</v>
      </c>
      <c r="BA45" s="19">
        <v>6041.5014</v>
      </c>
      <c r="BB45" s="19">
        <v>6342.4117</v>
      </c>
      <c r="BC45" s="19">
        <v>6826.4967</v>
      </c>
      <c r="BD45" s="19">
        <v>7159.0091</v>
      </c>
      <c r="BE45" s="19">
        <v>7259.7517</v>
      </c>
      <c r="BF45" s="19">
        <v>7417.1466</v>
      </c>
      <c r="BG45" s="19">
        <v>7788.9176</v>
      </c>
      <c r="BH45" s="19">
        <v>8045.2096</v>
      </c>
      <c r="BI45" s="19">
        <v>8232.4545</v>
      </c>
      <c r="BJ45" s="19">
        <v>8480.0819</v>
      </c>
      <c r="BK45" s="19">
        <v>8485.7287</v>
      </c>
      <c r="BL45" s="19">
        <v>9125.0208</v>
      </c>
      <c r="BM45" s="19">
        <v>9661.9474</v>
      </c>
      <c r="BN45" s="19">
        <v>9839.5424</v>
      </c>
      <c r="BO45" s="19">
        <v>9962.4351</v>
      </c>
      <c r="BP45" s="19">
        <v>10204.772</v>
      </c>
      <c r="BQ45" s="19">
        <v>10374.332</v>
      </c>
      <c r="BR45" s="19">
        <v>10232.885</v>
      </c>
      <c r="BS45" s="19">
        <v>10628.522</v>
      </c>
      <c r="BT45" s="19">
        <v>10890.767</v>
      </c>
      <c r="BU45" s="19">
        <v>10820.481</v>
      </c>
      <c r="BV45" s="19">
        <v>11342.4</v>
      </c>
      <c r="BW45" s="19">
        <v>12012.051</v>
      </c>
      <c r="BX45" s="19">
        <v>12847.27</v>
      </c>
      <c r="BY45" s="19">
        <v>14157.701</v>
      </c>
      <c r="BZ45" s="19">
        <v>14320.034</v>
      </c>
      <c r="CA45" s="19">
        <v>14631.12</v>
      </c>
      <c r="CB45" s="19">
        <v>14938.079</v>
      </c>
      <c r="CC45" s="19">
        <v>15755.428</v>
      </c>
      <c r="CD45" s="19">
        <v>17266.236</v>
      </c>
      <c r="CE45" s="19">
        <v>18494.376</v>
      </c>
      <c r="CF45" s="19">
        <v>20323.216</v>
      </c>
      <c r="CG45" s="19">
        <v>21846.166</v>
      </c>
      <c r="CH45" s="19">
        <v>23939.316</v>
      </c>
      <c r="CI45" s="19">
        <v>26380.633</v>
      </c>
      <c r="CJ45" s="2">
        <v>57.7275953389831</v>
      </c>
      <c r="CK45" s="2">
        <v>58.1706464123492</v>
      </c>
      <c r="CL45" s="2">
        <v>58.0800663074205</v>
      </c>
      <c r="CM45" s="2">
        <v>57.8279554105263</v>
      </c>
      <c r="CN45" s="2">
        <v>57.7004686173184</v>
      </c>
      <c r="CO45" s="2">
        <v>57.6147426981919</v>
      </c>
      <c r="CP45" s="2">
        <v>57.7545906241332</v>
      </c>
      <c r="CQ45" s="2">
        <v>57.7355166517241</v>
      </c>
      <c r="CR45" s="2">
        <v>57.7776520631651</v>
      </c>
      <c r="CS45" s="2">
        <v>57.8209739302803</v>
      </c>
      <c r="CT45" s="2">
        <v>57.6497050847458</v>
      </c>
      <c r="CU45" s="2">
        <v>57.9861301376763</v>
      </c>
      <c r="CV45" s="2">
        <v>57.9824895502646</v>
      </c>
      <c r="CW45" s="2">
        <v>57.9356686169867</v>
      </c>
      <c r="CX45" s="2">
        <v>57.8665525128041</v>
      </c>
      <c r="CY45" s="2">
        <v>57.776547056972</v>
      </c>
      <c r="CZ45" s="2">
        <v>57.817598925031</v>
      </c>
      <c r="DA45" s="2">
        <v>57.9969859963325</v>
      </c>
      <c r="DB45" s="2">
        <v>58.2226164544357</v>
      </c>
      <c r="DC45" s="2">
        <v>58.2502781442993</v>
      </c>
      <c r="DD45" s="2">
        <v>58.6529256101147</v>
      </c>
      <c r="DE45" s="2">
        <v>58.6227428608771</v>
      </c>
      <c r="DF45" s="2">
        <v>58.6854959770115</v>
      </c>
      <c r="DG45" s="2">
        <v>58.9729445205479</v>
      </c>
      <c r="DH45" s="2">
        <v>59.2477905638991</v>
      </c>
      <c r="DI45" s="2">
        <v>59.7623248587571</v>
      </c>
      <c r="DJ45" s="2">
        <v>59.9369663089523</v>
      </c>
      <c r="DK45" s="2">
        <v>60.0273997744573</v>
      </c>
      <c r="DL45" s="2">
        <v>60.497863199932</v>
      </c>
      <c r="DM45" s="2">
        <v>61.0584586978202</v>
      </c>
      <c r="DN45" s="2">
        <v>61.3188886987278</v>
      </c>
      <c r="DO45" s="2">
        <v>61.8877608701818</v>
      </c>
      <c r="DP45" s="2">
        <v>62.4024166690147</v>
      </c>
      <c r="DQ45" s="2">
        <v>63.0866670502063</v>
      </c>
      <c r="DR45" s="2">
        <v>63.9010125745652</v>
      </c>
      <c r="DS45" s="2">
        <v>64.2967962243198</v>
      </c>
      <c r="DT45" s="2">
        <v>64.9694614262115</v>
      </c>
      <c r="DU45" s="2">
        <v>65.5105742234332</v>
      </c>
      <c r="DV45" s="2">
        <v>65.9921330818966</v>
      </c>
      <c r="DW45" s="2">
        <v>66.5212295042644</v>
      </c>
      <c r="DX45" s="2">
        <v>67.0268845545598</v>
      </c>
      <c r="DY45" s="2">
        <v>1634845.5</v>
      </c>
      <c r="DZ45" s="2">
        <v>1639248.8159</v>
      </c>
      <c r="EA45" s="2">
        <v>1643665.8765</v>
      </c>
      <c r="EB45" s="2">
        <v>1648096.7292</v>
      </c>
      <c r="EC45" s="2">
        <v>1652541.4212</v>
      </c>
      <c r="ED45" s="2">
        <v>1657000</v>
      </c>
      <c r="EE45" s="2">
        <v>1665642.3936</v>
      </c>
      <c r="EF45" s="2">
        <v>1674329.9829</v>
      </c>
      <c r="EG45" s="2">
        <v>1683063.0046</v>
      </c>
      <c r="EH45" s="2">
        <v>1691841.6972</v>
      </c>
      <c r="EI45" s="2">
        <v>1700666.3</v>
      </c>
      <c r="EJ45" s="2">
        <v>1726826.9555</v>
      </c>
      <c r="EK45" s="2">
        <v>1753390.484</v>
      </c>
      <c r="EL45" s="2">
        <v>1780363.0966</v>
      </c>
      <c r="EM45" s="2">
        <v>1807751.1005</v>
      </c>
      <c r="EN45" s="2">
        <v>1835560.9</v>
      </c>
      <c r="EO45" s="2">
        <v>1866352.0933</v>
      </c>
      <c r="EP45" s="2">
        <v>1897661.3818</v>
      </c>
      <c r="EQ45" s="2">
        <v>1929497.5093</v>
      </c>
      <c r="ER45" s="2">
        <v>1961869.3679</v>
      </c>
      <c r="ES45" s="2">
        <v>1994786</v>
      </c>
      <c r="ET45" s="2">
        <v>2018381.0367</v>
      </c>
      <c r="EU45" s="2">
        <v>2042255.26</v>
      </c>
      <c r="EV45" s="2">
        <v>2066411.976</v>
      </c>
      <c r="EW45" s="2">
        <v>2090854.529</v>
      </c>
      <c r="EX45" s="2">
        <v>2115586.3</v>
      </c>
      <c r="EY45" s="2">
        <v>2122367.977</v>
      </c>
      <c r="EZ45" s="2">
        <v>2129171.87</v>
      </c>
      <c r="FA45" s="2">
        <v>2135998.056</v>
      </c>
      <c r="FB45" s="2">
        <v>2142846.608</v>
      </c>
      <c r="FC45" s="2">
        <v>2149717.6</v>
      </c>
      <c r="FD45" s="2">
        <v>2181976.785</v>
      </c>
      <c r="FE45" s="2">
        <v>2214724.17</v>
      </c>
      <c r="FF45" s="2">
        <v>2247967.207</v>
      </c>
      <c r="FG45" s="2">
        <v>2281713.456</v>
      </c>
      <c r="FH45" s="2">
        <v>2315970.6</v>
      </c>
      <c r="FI45" s="2">
        <v>2359690.839</v>
      </c>
      <c r="FJ45" s="2">
        <v>2404238.074</v>
      </c>
      <c r="FK45" s="2">
        <v>2449627.98</v>
      </c>
      <c r="FL45" s="2">
        <v>2495876.531</v>
      </c>
      <c r="FM45" s="2">
        <v>2543000</v>
      </c>
      <c r="FN45" s="20">
        <v>2832</v>
      </c>
      <c r="FO45" s="20">
        <v>2818</v>
      </c>
      <c r="FP45" s="20">
        <v>2830</v>
      </c>
      <c r="FQ45" s="20">
        <v>2850</v>
      </c>
      <c r="FR45" s="20">
        <v>2864</v>
      </c>
      <c r="FS45" s="20">
        <v>2876</v>
      </c>
      <c r="FT45" s="20">
        <v>2884</v>
      </c>
      <c r="FU45" s="20">
        <v>2900</v>
      </c>
      <c r="FV45" s="20">
        <v>2913</v>
      </c>
      <c r="FW45" s="20">
        <v>2926</v>
      </c>
      <c r="FX45" s="20">
        <v>2950</v>
      </c>
      <c r="FY45" s="20">
        <v>2978</v>
      </c>
      <c r="FZ45" s="20">
        <v>3024</v>
      </c>
      <c r="GA45" s="20">
        <v>3073</v>
      </c>
      <c r="GB45" s="20">
        <v>3124</v>
      </c>
      <c r="GC45" s="20">
        <v>3177</v>
      </c>
      <c r="GD45" s="20">
        <v>3228</v>
      </c>
      <c r="GE45" s="20">
        <v>3272</v>
      </c>
      <c r="GF45" s="20">
        <v>3314</v>
      </c>
      <c r="GG45" s="20">
        <v>3368</v>
      </c>
      <c r="GH45" s="20">
        <v>3401</v>
      </c>
      <c r="GI45" s="20">
        <v>3443</v>
      </c>
      <c r="GJ45" s="20">
        <v>3480</v>
      </c>
      <c r="GK45" s="20">
        <v>3505</v>
      </c>
      <c r="GL45" s="20">
        <v>3529</v>
      </c>
      <c r="GM45" s="20">
        <v>3541</v>
      </c>
      <c r="GN45" s="20">
        <v>3542</v>
      </c>
      <c r="GO45" s="20">
        <v>3543</v>
      </c>
      <c r="GP45" s="20">
        <v>3531</v>
      </c>
      <c r="GQ45" s="20">
        <v>3510</v>
      </c>
      <c r="GR45" s="20">
        <v>3506</v>
      </c>
      <c r="GS45" s="20">
        <v>3526</v>
      </c>
      <c r="GT45" s="20">
        <v>3555</v>
      </c>
      <c r="GU45" s="20">
        <v>3574</v>
      </c>
      <c r="GV45" s="20">
        <v>3586</v>
      </c>
      <c r="GW45" s="20">
        <v>3601.3</v>
      </c>
      <c r="GX45" s="20">
        <v>3626.1</v>
      </c>
      <c r="GY45" s="20">
        <v>3660.6</v>
      </c>
      <c r="GZ45" s="20">
        <v>3704.9</v>
      </c>
      <c r="HA45" s="20">
        <v>3744.7</v>
      </c>
      <c r="HB45" s="20">
        <v>3786.9</v>
      </c>
    </row>
    <row r="46" spans="1:210" ht="12.75">
      <c r="A46" s="15" t="s">
        <v>45</v>
      </c>
      <c r="B46" s="15" t="s">
        <v>145</v>
      </c>
      <c r="C46" s="15">
        <v>45</v>
      </c>
      <c r="D46" s="16"/>
      <c r="E46" s="7">
        <f t="shared" si="0"/>
        <v>0.93016753023274</v>
      </c>
      <c r="F46" s="19">
        <v>32.548708</v>
      </c>
      <c r="G46" s="19">
        <v>34.637338</v>
      </c>
      <c r="H46" s="19">
        <v>34.669394</v>
      </c>
      <c r="I46" s="19">
        <v>32.7621</v>
      </c>
      <c r="J46" s="19">
        <v>36.184647</v>
      </c>
      <c r="K46" s="19">
        <v>33.677034</v>
      </c>
      <c r="L46" s="19">
        <v>28.677393</v>
      </c>
      <c r="M46" s="19">
        <v>22.130093</v>
      </c>
      <c r="N46" s="19">
        <v>27.724961</v>
      </c>
      <c r="O46" s="19">
        <v>30.595104</v>
      </c>
      <c r="P46" s="19">
        <v>32.325645</v>
      </c>
      <c r="Q46" s="19">
        <v>35.040316</v>
      </c>
      <c r="R46" s="19">
        <v>35.178426</v>
      </c>
      <c r="S46" s="19">
        <v>36.152465</v>
      </c>
      <c r="T46" s="19">
        <v>32.595526</v>
      </c>
      <c r="U46" s="19">
        <v>33.227142</v>
      </c>
      <c r="V46" s="19">
        <v>29.624435</v>
      </c>
      <c r="W46" s="19">
        <v>26.902603</v>
      </c>
      <c r="X46" s="19">
        <v>26.391522</v>
      </c>
      <c r="Y46" s="19">
        <v>27.618407</v>
      </c>
      <c r="Z46" s="19">
        <v>22.996539</v>
      </c>
      <c r="AA46" s="19">
        <v>20.843591</v>
      </c>
      <c r="AB46" s="19">
        <v>23.284114</v>
      </c>
      <c r="AC46" s="19">
        <v>24.607281</v>
      </c>
      <c r="AD46" s="19">
        <v>22.790792</v>
      </c>
      <c r="AE46" s="19">
        <v>19.849252</v>
      </c>
      <c r="AF46" s="19">
        <v>20.833615</v>
      </c>
      <c r="AG46" s="19">
        <v>20.063837</v>
      </c>
      <c r="AH46" s="19">
        <v>19.819737</v>
      </c>
      <c r="AI46" s="19">
        <v>18.785402</v>
      </c>
      <c r="AJ46" s="19">
        <v>22.923994</v>
      </c>
      <c r="AK46" s="19">
        <v>29.750305</v>
      </c>
      <c r="AL46" s="19">
        <v>29.558793</v>
      </c>
      <c r="AM46" s="19">
        <v>29.078357</v>
      </c>
      <c r="AN46" s="19">
        <v>29.838709</v>
      </c>
      <c r="AO46" s="19">
        <v>30.245086</v>
      </c>
      <c r="AP46" s="19">
        <v>30.810808</v>
      </c>
      <c r="AQ46" s="19">
        <v>28.606492</v>
      </c>
      <c r="AR46" s="19">
        <v>26.060266</v>
      </c>
      <c r="AS46" s="19">
        <v>28.144427</v>
      </c>
      <c r="AT46" s="19">
        <v>25.521711</v>
      </c>
      <c r="AU46" s="19">
        <v>5541.6326</v>
      </c>
      <c r="AV46" s="19">
        <v>6023.4837</v>
      </c>
      <c r="AW46" s="19">
        <v>6319.2011</v>
      </c>
      <c r="AX46" s="19">
        <v>6649.4193</v>
      </c>
      <c r="AY46" s="19">
        <v>7059.9693</v>
      </c>
      <c r="AZ46" s="19">
        <v>7322.6625</v>
      </c>
      <c r="BA46" s="19">
        <v>6933.6584</v>
      </c>
      <c r="BB46" s="19">
        <v>6515.4856</v>
      </c>
      <c r="BC46" s="19">
        <v>7638.0304</v>
      </c>
      <c r="BD46" s="19">
        <v>8537.9047</v>
      </c>
      <c r="BE46" s="19">
        <v>8837.4417</v>
      </c>
      <c r="BF46" s="19">
        <v>9685.822</v>
      </c>
      <c r="BG46" s="19">
        <v>10799.733</v>
      </c>
      <c r="BH46" s="19">
        <v>10630.011</v>
      </c>
      <c r="BI46" s="19">
        <v>10887.515</v>
      </c>
      <c r="BJ46" s="19">
        <v>10999.249</v>
      </c>
      <c r="BK46" s="19">
        <v>10783.36</v>
      </c>
      <c r="BL46" s="19">
        <v>10474.659</v>
      </c>
      <c r="BM46" s="19">
        <v>10720.329</v>
      </c>
      <c r="BN46" s="19">
        <v>11188.91</v>
      </c>
      <c r="BO46" s="19">
        <v>11425.803</v>
      </c>
      <c r="BP46" s="19">
        <v>11675.627</v>
      </c>
      <c r="BQ46" s="19">
        <v>11778.609</v>
      </c>
      <c r="BR46" s="19">
        <v>12044.885</v>
      </c>
      <c r="BS46" s="19">
        <v>11918.898</v>
      </c>
      <c r="BT46" s="19">
        <v>11998.002</v>
      </c>
      <c r="BU46" s="19">
        <v>12446.832</v>
      </c>
      <c r="BV46" s="19">
        <v>13090.87</v>
      </c>
      <c r="BW46" s="19">
        <v>13127.381</v>
      </c>
      <c r="BX46" s="19">
        <v>13000.816</v>
      </c>
      <c r="BY46" s="19">
        <v>13626.846</v>
      </c>
      <c r="BZ46" s="19">
        <v>14092.792</v>
      </c>
      <c r="CA46" s="19">
        <v>14413.083</v>
      </c>
      <c r="CB46" s="19">
        <v>14826.846</v>
      </c>
      <c r="CC46" s="19">
        <v>15497.573</v>
      </c>
      <c r="CD46" s="19">
        <v>16153.629</v>
      </c>
      <c r="CE46" s="19">
        <v>16464.238</v>
      </c>
      <c r="CF46" s="19">
        <v>16519.929</v>
      </c>
      <c r="CG46" s="19">
        <v>16428.491</v>
      </c>
      <c r="CH46" s="19">
        <v>16447.034</v>
      </c>
      <c r="CI46" s="19">
        <v>16953.628</v>
      </c>
      <c r="CJ46" s="2">
        <v>59.0750709555345</v>
      </c>
      <c r="CK46" s="2">
        <v>59.484275382151</v>
      </c>
      <c r="CL46" s="2">
        <v>58.9921822416049</v>
      </c>
      <c r="CM46" s="2">
        <v>59.1765295796553</v>
      </c>
      <c r="CN46" s="2">
        <v>59.1990403515152</v>
      </c>
      <c r="CO46" s="2">
        <v>59.4959929769801</v>
      </c>
      <c r="CP46" s="2">
        <v>59.8985699049068</v>
      </c>
      <c r="CQ46" s="2">
        <v>59.2428454826958</v>
      </c>
      <c r="CR46" s="2">
        <v>59.9138023581877</v>
      </c>
      <c r="CS46" s="2">
        <v>60.2812629266597</v>
      </c>
      <c r="CT46" s="2">
        <v>60.2218325487559</v>
      </c>
      <c r="CU46" s="2">
        <v>59.9634861159987</v>
      </c>
      <c r="CV46" s="2">
        <v>60.0674194504447</v>
      </c>
      <c r="CW46" s="2">
        <v>59.2728474069555</v>
      </c>
      <c r="CX46" s="2">
        <v>59.1188294344092</v>
      </c>
      <c r="CY46" s="2">
        <v>59.3747901591896</v>
      </c>
      <c r="CZ46" s="2">
        <v>59.1795667987546</v>
      </c>
      <c r="DA46" s="2">
        <v>58.9810848325491</v>
      </c>
      <c r="DB46" s="2">
        <v>58.859920298103</v>
      </c>
      <c r="DC46" s="2">
        <v>58.4696861859482</v>
      </c>
      <c r="DD46" s="2">
        <v>58.1793579164518</v>
      </c>
      <c r="DE46" s="2">
        <v>58.132727173913</v>
      </c>
      <c r="DF46" s="2">
        <v>58.1519705780203</v>
      </c>
      <c r="DG46" s="2">
        <v>58.2055407795371</v>
      </c>
      <c r="DH46" s="2">
        <v>58.5583495551815</v>
      </c>
      <c r="DI46" s="2">
        <v>58.6448310890621</v>
      </c>
      <c r="DJ46" s="2">
        <v>59.0600433123982</v>
      </c>
      <c r="DK46" s="2">
        <v>59.4377635614557</v>
      </c>
      <c r="DL46" s="2">
        <v>59.7928631247186</v>
      </c>
      <c r="DM46" s="2">
        <v>60.1263966356795</v>
      </c>
      <c r="DN46" s="2">
        <v>59.6223497854077</v>
      </c>
      <c r="DO46" s="2">
        <v>58.3760549605981</v>
      </c>
      <c r="DP46" s="2">
        <v>58.638917392153</v>
      </c>
      <c r="DQ46" s="2">
        <v>59.3746433567763</v>
      </c>
      <c r="DR46" s="2">
        <v>60.1611205964067</v>
      </c>
      <c r="DS46" s="2">
        <v>60.9099909828674</v>
      </c>
      <c r="DT46" s="2">
        <v>61.0430451686578</v>
      </c>
      <c r="DU46" s="2">
        <v>61.2490802261823</v>
      </c>
      <c r="DV46" s="2">
        <v>61.668955710213</v>
      </c>
      <c r="DW46" s="2">
        <v>61.9676548894349</v>
      </c>
      <c r="DX46" s="2">
        <v>62.4397381124653</v>
      </c>
      <c r="DY46" s="2">
        <v>1248847</v>
      </c>
      <c r="DZ46" s="2">
        <v>1299731.4171</v>
      </c>
      <c r="EA46" s="2">
        <v>1352690.7388</v>
      </c>
      <c r="EB46" s="2">
        <v>1407809.6387</v>
      </c>
      <c r="EC46" s="2">
        <v>1465176.2487</v>
      </c>
      <c r="ED46" s="2">
        <v>1524882.3</v>
      </c>
      <c r="EE46" s="2">
        <v>1574733.4028</v>
      </c>
      <c r="EF46" s="2">
        <v>1626216.1085</v>
      </c>
      <c r="EG46" s="2">
        <v>1679383.8801</v>
      </c>
      <c r="EH46" s="2">
        <v>1734291.9344</v>
      </c>
      <c r="EI46" s="2">
        <v>1790997.3</v>
      </c>
      <c r="EJ46" s="2">
        <v>1840279.3889</v>
      </c>
      <c r="EK46" s="2">
        <v>1890922.3643</v>
      </c>
      <c r="EL46" s="2">
        <v>1942963.938</v>
      </c>
      <c r="EM46" s="2">
        <v>1996442.87</v>
      </c>
      <c r="EN46" s="2">
        <v>2051399</v>
      </c>
      <c r="EO46" s="2">
        <v>2090814.095</v>
      </c>
      <c r="EP46" s="2">
        <v>2130986.595</v>
      </c>
      <c r="EQ46" s="2">
        <v>2171931.059</v>
      </c>
      <c r="ER46" s="2">
        <v>2213662.319</v>
      </c>
      <c r="ES46" s="2">
        <v>2256195.5</v>
      </c>
      <c r="ET46" s="2">
        <v>2299730.687</v>
      </c>
      <c r="EU46" s="2">
        <v>2344105.934</v>
      </c>
      <c r="EV46" s="2">
        <v>2389337.449</v>
      </c>
      <c r="EW46" s="2">
        <v>2435441.758</v>
      </c>
      <c r="EX46" s="2">
        <v>2482435.7</v>
      </c>
      <c r="EY46" s="2">
        <v>2538991.262</v>
      </c>
      <c r="EZ46" s="2">
        <v>2596835.89</v>
      </c>
      <c r="FA46" s="2">
        <v>2655998.98</v>
      </c>
      <c r="FB46" s="2">
        <v>2716510.6</v>
      </c>
      <c r="FC46" s="2">
        <v>2778401.5</v>
      </c>
      <c r="FD46" s="2">
        <v>2889030.96</v>
      </c>
      <c r="FE46" s="2">
        <v>3004071.738</v>
      </c>
      <c r="FF46" s="2">
        <v>3123699.987</v>
      </c>
      <c r="FG46" s="2">
        <v>3248098.901</v>
      </c>
      <c r="FH46" s="2">
        <v>3377459</v>
      </c>
      <c r="FI46" s="2">
        <v>3474570.131</v>
      </c>
      <c r="FJ46" s="2">
        <v>3574496.322</v>
      </c>
      <c r="FK46" s="2">
        <v>3677319.829</v>
      </c>
      <c r="FL46" s="2">
        <v>3783125.331</v>
      </c>
      <c r="FM46" s="2">
        <v>3892000</v>
      </c>
      <c r="FN46" s="20">
        <v>2114</v>
      </c>
      <c r="FO46" s="20">
        <v>2185</v>
      </c>
      <c r="FP46" s="20">
        <v>2293</v>
      </c>
      <c r="FQ46" s="20">
        <v>2379</v>
      </c>
      <c r="FR46" s="20">
        <v>2475</v>
      </c>
      <c r="FS46" s="20">
        <v>2563</v>
      </c>
      <c r="FT46" s="20">
        <v>2629</v>
      </c>
      <c r="FU46" s="20">
        <v>2745</v>
      </c>
      <c r="FV46" s="20">
        <v>2803</v>
      </c>
      <c r="FW46" s="20">
        <v>2877</v>
      </c>
      <c r="FX46" s="20">
        <v>2974</v>
      </c>
      <c r="FY46" s="20">
        <v>3069</v>
      </c>
      <c r="FZ46" s="20">
        <v>3148</v>
      </c>
      <c r="GA46" s="20">
        <v>3278</v>
      </c>
      <c r="GB46" s="20">
        <v>3377</v>
      </c>
      <c r="GC46" s="20">
        <v>3455</v>
      </c>
      <c r="GD46" s="20">
        <v>3533</v>
      </c>
      <c r="GE46" s="20">
        <v>3613</v>
      </c>
      <c r="GF46" s="20">
        <v>3690</v>
      </c>
      <c r="GG46" s="20">
        <v>3786</v>
      </c>
      <c r="GH46" s="20">
        <v>3878</v>
      </c>
      <c r="GI46" s="20">
        <v>3956</v>
      </c>
      <c r="GJ46" s="20">
        <v>4031</v>
      </c>
      <c r="GK46" s="20">
        <v>4105</v>
      </c>
      <c r="GL46" s="20">
        <v>4159</v>
      </c>
      <c r="GM46" s="20">
        <v>4233</v>
      </c>
      <c r="GN46" s="20">
        <v>4299</v>
      </c>
      <c r="GO46" s="20">
        <v>4369</v>
      </c>
      <c r="GP46" s="20">
        <v>4442</v>
      </c>
      <c r="GQ46" s="20">
        <v>4518</v>
      </c>
      <c r="GR46" s="20">
        <v>4660</v>
      </c>
      <c r="GS46" s="20">
        <v>4949</v>
      </c>
      <c r="GT46" s="20">
        <v>5123</v>
      </c>
      <c r="GU46" s="20">
        <v>5261</v>
      </c>
      <c r="GV46" s="20">
        <v>5399</v>
      </c>
      <c r="GW46" s="20">
        <v>5545</v>
      </c>
      <c r="GX46" s="20">
        <v>5692</v>
      </c>
      <c r="GY46" s="20">
        <v>5836</v>
      </c>
      <c r="GZ46" s="20">
        <v>5963</v>
      </c>
      <c r="HA46" s="20">
        <v>6105</v>
      </c>
      <c r="HB46" s="20">
        <v>6233.21</v>
      </c>
    </row>
    <row r="47" spans="1:210" ht="12.75">
      <c r="A47" s="15" t="s">
        <v>46</v>
      </c>
      <c r="B47" s="15" t="s">
        <v>146</v>
      </c>
      <c r="C47" s="15">
        <v>46</v>
      </c>
      <c r="D47" s="16"/>
      <c r="E47" s="7">
        <f t="shared" si="0"/>
        <v>0.8963649734078792</v>
      </c>
      <c r="F47" s="19">
        <v>31.581723</v>
      </c>
      <c r="G47" s="19">
        <v>32.579166</v>
      </c>
      <c r="H47" s="19">
        <v>32.999972</v>
      </c>
      <c r="I47" s="19">
        <v>32.802106</v>
      </c>
      <c r="J47" s="19">
        <v>29.523406</v>
      </c>
      <c r="K47" s="19">
        <v>26.63665</v>
      </c>
      <c r="L47" s="19">
        <v>26.371245</v>
      </c>
      <c r="M47" s="19">
        <v>27.697696</v>
      </c>
      <c r="N47" s="19">
        <v>27.474517</v>
      </c>
      <c r="O47" s="19">
        <v>28.711659</v>
      </c>
      <c r="P47" s="19">
        <v>29.320556</v>
      </c>
      <c r="Q47" s="19">
        <v>26.954556</v>
      </c>
      <c r="R47" s="19">
        <v>26.731803</v>
      </c>
      <c r="S47" s="19">
        <v>28.339597</v>
      </c>
      <c r="T47" s="19">
        <v>29.501656</v>
      </c>
      <c r="U47" s="19">
        <v>24.934227</v>
      </c>
      <c r="V47" s="19">
        <v>26.23113</v>
      </c>
      <c r="W47" s="19">
        <v>24.091174</v>
      </c>
      <c r="X47" s="19">
        <v>23.878306</v>
      </c>
      <c r="Y47" s="19">
        <v>24.280736</v>
      </c>
      <c r="Z47" s="19">
        <v>25.36834</v>
      </c>
      <c r="AA47" s="19">
        <v>23.052044</v>
      </c>
      <c r="AB47" s="19">
        <v>22.544128</v>
      </c>
      <c r="AC47" s="19">
        <v>21.688797</v>
      </c>
      <c r="AD47" s="19">
        <v>22.255971</v>
      </c>
      <c r="AE47" s="19">
        <v>22.404254</v>
      </c>
      <c r="AF47" s="19">
        <v>22.04832</v>
      </c>
      <c r="AG47" s="19">
        <v>22.480656</v>
      </c>
      <c r="AH47" s="19">
        <v>22.033286</v>
      </c>
      <c r="AI47" s="19">
        <v>22.228981</v>
      </c>
      <c r="AJ47" s="19">
        <v>22.807524</v>
      </c>
      <c r="AK47" s="19">
        <v>22.590742</v>
      </c>
      <c r="AL47" s="19">
        <v>22.013229</v>
      </c>
      <c r="AM47" s="19">
        <v>19.183203</v>
      </c>
      <c r="AN47" s="19">
        <v>19.637563</v>
      </c>
      <c r="AO47" s="19">
        <v>20.387826</v>
      </c>
      <c r="AP47" s="19">
        <v>20.104951</v>
      </c>
      <c r="AQ47" s="19">
        <v>20.347784</v>
      </c>
      <c r="AR47" s="19">
        <v>21.089139</v>
      </c>
      <c r="AS47" s="19">
        <v>22.044019</v>
      </c>
      <c r="AT47" s="19">
        <v>22.08217</v>
      </c>
      <c r="AU47" s="19">
        <v>6889.3544</v>
      </c>
      <c r="AV47" s="19">
        <v>7448.013</v>
      </c>
      <c r="AW47" s="19">
        <v>7886.5569</v>
      </c>
      <c r="AX47" s="19">
        <v>8284.0884</v>
      </c>
      <c r="AY47" s="19">
        <v>8362.2785</v>
      </c>
      <c r="AZ47" s="19">
        <v>8510.442</v>
      </c>
      <c r="BA47" s="19">
        <v>8970.8428</v>
      </c>
      <c r="BB47" s="19">
        <v>9570.3284</v>
      </c>
      <c r="BC47" s="19">
        <v>10145.423</v>
      </c>
      <c r="BD47" s="19">
        <v>10739.746</v>
      </c>
      <c r="BE47" s="19">
        <v>11293.719</v>
      </c>
      <c r="BF47" s="19">
        <v>11388.861</v>
      </c>
      <c r="BG47" s="19">
        <v>11671.359</v>
      </c>
      <c r="BH47" s="19">
        <v>12403.702</v>
      </c>
      <c r="BI47" s="19">
        <v>13010.178</v>
      </c>
      <c r="BJ47" s="19">
        <v>12523.185</v>
      </c>
      <c r="BK47" s="19">
        <v>13329.73</v>
      </c>
      <c r="BL47" s="19">
        <v>13517.907</v>
      </c>
      <c r="BM47" s="19">
        <v>13956.509</v>
      </c>
      <c r="BN47" s="19">
        <v>14715.463</v>
      </c>
      <c r="BO47" s="19">
        <v>15236.001</v>
      </c>
      <c r="BP47" s="19">
        <v>15254.389</v>
      </c>
      <c r="BQ47" s="19">
        <v>15317.595</v>
      </c>
      <c r="BR47" s="19">
        <v>15461.219</v>
      </c>
      <c r="BS47" s="19">
        <v>15913.899</v>
      </c>
      <c r="BT47" s="19">
        <v>16388.483</v>
      </c>
      <c r="BU47" s="19">
        <v>16794.91</v>
      </c>
      <c r="BV47" s="19">
        <v>17307.929</v>
      </c>
      <c r="BW47" s="19">
        <v>18392.324</v>
      </c>
      <c r="BX47" s="19">
        <v>18920.78</v>
      </c>
      <c r="BY47" s="19">
        <v>19307.773</v>
      </c>
      <c r="BZ47" s="19">
        <v>19561.243</v>
      </c>
      <c r="CA47" s="19">
        <v>19666.318</v>
      </c>
      <c r="CB47" s="19">
        <v>19332.727</v>
      </c>
      <c r="CC47" s="19">
        <v>19720.895</v>
      </c>
      <c r="CD47" s="19">
        <v>20292.637</v>
      </c>
      <c r="CE47" s="19">
        <v>20474.884</v>
      </c>
      <c r="CF47" s="19">
        <v>20878.8</v>
      </c>
      <c r="CG47" s="19">
        <v>21266.302</v>
      </c>
      <c r="CH47" s="19">
        <v>21608.595</v>
      </c>
      <c r="CI47" s="19">
        <v>21780.213</v>
      </c>
      <c r="CJ47" s="2">
        <v>65.9227045816733</v>
      </c>
      <c r="CK47" s="2">
        <v>65.9378371853728</v>
      </c>
      <c r="CL47" s="2">
        <v>65.9455484866352</v>
      </c>
      <c r="CM47" s="2">
        <v>65.9202723796145</v>
      </c>
      <c r="CN47" s="2">
        <v>65.8334699371069</v>
      </c>
      <c r="CO47" s="2">
        <v>65.7335533082591</v>
      </c>
      <c r="CP47" s="2">
        <v>65.4053468839848</v>
      </c>
      <c r="CQ47" s="2">
        <v>65.1134450388462</v>
      </c>
      <c r="CR47" s="2">
        <v>64.8834591629724</v>
      </c>
      <c r="CS47" s="2">
        <v>64.6966998393664</v>
      </c>
      <c r="CT47" s="2">
        <v>64.5341064992011</v>
      </c>
      <c r="CU47" s="2">
        <v>64.4510383363539</v>
      </c>
      <c r="CV47" s="2">
        <v>64.3043733840864</v>
      </c>
      <c r="CW47" s="2">
        <v>64.086260780625</v>
      </c>
      <c r="CX47" s="2">
        <v>63.8833950391029</v>
      </c>
      <c r="CY47" s="2">
        <v>63.7183497772407</v>
      </c>
      <c r="CZ47" s="2">
        <v>63.7979671021932</v>
      </c>
      <c r="DA47" s="2">
        <v>63.9249293896881</v>
      </c>
      <c r="DB47" s="2">
        <v>64.095499510284</v>
      </c>
      <c r="DC47" s="2">
        <v>64.3095645264391</v>
      </c>
      <c r="DD47" s="2">
        <v>64.5786252968069</v>
      </c>
      <c r="DE47" s="2">
        <v>65.145497681498</v>
      </c>
      <c r="DF47" s="2">
        <v>65.7476637662705</v>
      </c>
      <c r="DG47" s="2">
        <v>66.3812452089668</v>
      </c>
      <c r="DH47" s="2">
        <v>67.0292372342118</v>
      </c>
      <c r="DI47" s="2">
        <v>67.6799749085576</v>
      </c>
      <c r="DJ47" s="2">
        <v>67.9308833663156</v>
      </c>
      <c r="DK47" s="2">
        <v>68.1791977315289</v>
      </c>
      <c r="DL47" s="2">
        <v>68.4031345423723</v>
      </c>
      <c r="DM47" s="2">
        <v>68.6085369141728</v>
      </c>
      <c r="DN47" s="2">
        <v>68.8098328602408</v>
      </c>
      <c r="DO47" s="2">
        <v>68.8114199221159</v>
      </c>
      <c r="DP47" s="2">
        <v>68.7210609929826</v>
      </c>
      <c r="DQ47" s="2">
        <v>68.5324309453277</v>
      </c>
      <c r="DR47" s="2">
        <v>68.4874725665266</v>
      </c>
      <c r="DS47" s="2">
        <v>68.4271056219845</v>
      </c>
      <c r="DT47" s="2">
        <v>68.1622839665389</v>
      </c>
      <c r="DU47" s="2">
        <v>67.9381343288771</v>
      </c>
      <c r="DV47" s="2">
        <v>67.8069125512259</v>
      </c>
      <c r="DW47" s="2">
        <v>67.6843039066024</v>
      </c>
      <c r="DX47" s="2">
        <v>67.5784364707922</v>
      </c>
      <c r="DY47" s="2">
        <v>33093197.7</v>
      </c>
      <c r="DZ47" s="2">
        <v>33322345.4</v>
      </c>
      <c r="EA47" s="2">
        <v>33553095.07</v>
      </c>
      <c r="EB47" s="2">
        <v>33785458</v>
      </c>
      <c r="EC47" s="2">
        <v>34019445.59</v>
      </c>
      <c r="ED47" s="2">
        <v>34255069.3</v>
      </c>
      <c r="EE47" s="2">
        <v>34350234.13</v>
      </c>
      <c r="EF47" s="2">
        <v>34445663.56</v>
      </c>
      <c r="EG47" s="2">
        <v>34541358.32</v>
      </c>
      <c r="EH47" s="2">
        <v>34637319.16</v>
      </c>
      <c r="EI47" s="2">
        <v>34733546.8</v>
      </c>
      <c r="EJ47" s="2">
        <v>34851254.47</v>
      </c>
      <c r="EK47" s="2">
        <v>34969361.29</v>
      </c>
      <c r="EL47" s="2">
        <v>35087868.64</v>
      </c>
      <c r="EM47" s="2">
        <v>35206777.84</v>
      </c>
      <c r="EN47" s="2">
        <v>35326090.3</v>
      </c>
      <c r="EO47" s="2">
        <v>35546951.31</v>
      </c>
      <c r="EP47" s="2">
        <v>35769194.24</v>
      </c>
      <c r="EQ47" s="2">
        <v>35992827.75</v>
      </c>
      <c r="ER47" s="2">
        <v>36217860.55</v>
      </c>
      <c r="ES47" s="2">
        <v>36444301.4</v>
      </c>
      <c r="ET47" s="2">
        <v>36808509.1</v>
      </c>
      <c r="EU47" s="2">
        <v>37176359</v>
      </c>
      <c r="EV47" s="2">
        <v>37547887.54</v>
      </c>
      <c r="EW47" s="2">
        <v>37923131.55</v>
      </c>
      <c r="EX47" s="2">
        <v>38302128.2</v>
      </c>
      <c r="EY47" s="2">
        <v>38446162.75</v>
      </c>
      <c r="EZ47" s="2">
        <v>38590789.5</v>
      </c>
      <c r="FA47" s="2">
        <v>38736011.06</v>
      </c>
      <c r="FB47" s="2">
        <v>38881830.04</v>
      </c>
      <c r="FC47" s="2">
        <v>39028249.1</v>
      </c>
      <c r="FD47" s="2">
        <v>39051168.92</v>
      </c>
      <c r="FE47" s="2">
        <v>39074108.07</v>
      </c>
      <c r="FF47" s="2">
        <v>39097066.53</v>
      </c>
      <c r="FG47" s="2">
        <v>39120044.33</v>
      </c>
      <c r="FH47" s="2">
        <v>39143041.5</v>
      </c>
      <c r="FI47" s="2">
        <v>39111518.54</v>
      </c>
      <c r="FJ47" s="2">
        <v>39080053.01</v>
      </c>
      <c r="FK47" s="2">
        <v>39048644.8</v>
      </c>
      <c r="FL47" s="2">
        <v>39017293.83</v>
      </c>
      <c r="FM47" s="2">
        <v>38986000</v>
      </c>
      <c r="FN47" s="20">
        <v>50199.907</v>
      </c>
      <c r="FO47" s="20">
        <v>50535.906</v>
      </c>
      <c r="FP47" s="20">
        <v>50879.905</v>
      </c>
      <c r="FQ47" s="20">
        <v>51251.905</v>
      </c>
      <c r="FR47" s="20">
        <v>51674.904</v>
      </c>
      <c r="FS47" s="20">
        <v>52111.903</v>
      </c>
      <c r="FT47" s="20">
        <v>52518.902</v>
      </c>
      <c r="FU47" s="20">
        <v>52900.902</v>
      </c>
      <c r="FV47" s="20">
        <v>53235.901</v>
      </c>
      <c r="FW47" s="20">
        <v>53537.901</v>
      </c>
      <c r="FX47" s="20">
        <v>53821.9</v>
      </c>
      <c r="FY47" s="20">
        <v>54073.5</v>
      </c>
      <c r="FZ47" s="20">
        <v>54381.3</v>
      </c>
      <c r="GA47" s="20">
        <v>54751.4</v>
      </c>
      <c r="GB47" s="20">
        <v>55110.9</v>
      </c>
      <c r="GC47" s="20">
        <v>55441</v>
      </c>
      <c r="GD47" s="20">
        <v>55718.3</v>
      </c>
      <c r="GE47" s="20">
        <v>55955.4</v>
      </c>
      <c r="GF47" s="20">
        <v>56155.1</v>
      </c>
      <c r="GG47" s="20">
        <v>56317.7</v>
      </c>
      <c r="GH47" s="20">
        <v>56433.9</v>
      </c>
      <c r="GI47" s="20">
        <v>56510.3</v>
      </c>
      <c r="GJ47" s="20">
        <v>56543.5</v>
      </c>
      <c r="GK47" s="20">
        <v>56564.1</v>
      </c>
      <c r="GL47" s="20">
        <v>56576.7</v>
      </c>
      <c r="GM47" s="20">
        <v>56593.1</v>
      </c>
      <c r="GN47" s="20">
        <v>56596.2</v>
      </c>
      <c r="GO47" s="20">
        <v>56601.9</v>
      </c>
      <c r="GP47" s="20">
        <v>56629.3</v>
      </c>
      <c r="GQ47" s="20">
        <v>56671.8</v>
      </c>
      <c r="GR47" s="20">
        <v>56719.2</v>
      </c>
      <c r="GS47" s="20">
        <v>56750.7</v>
      </c>
      <c r="GT47" s="20">
        <v>56858.8</v>
      </c>
      <c r="GU47" s="20">
        <v>57049.4</v>
      </c>
      <c r="GV47" s="20">
        <v>57203.5</v>
      </c>
      <c r="GW47" s="20">
        <v>57300.8</v>
      </c>
      <c r="GX47" s="20">
        <v>57397</v>
      </c>
      <c r="GY47" s="20">
        <v>57512.2</v>
      </c>
      <c r="GZ47" s="20">
        <v>57588</v>
      </c>
      <c r="HA47" s="20">
        <v>57646.3</v>
      </c>
      <c r="HB47" s="20">
        <v>57728.3</v>
      </c>
    </row>
    <row r="48" spans="1:210" ht="12.75">
      <c r="A48" s="15" t="s">
        <v>202</v>
      </c>
      <c r="B48" s="15" t="s">
        <v>147</v>
      </c>
      <c r="C48" s="15">
        <v>47</v>
      </c>
      <c r="D48" s="16"/>
      <c r="E48" s="7">
        <f t="shared" si="0"/>
        <v>0.8935523958950193</v>
      </c>
      <c r="F48" s="19">
        <v>26.418549</v>
      </c>
      <c r="G48" s="19">
        <v>23.232293</v>
      </c>
      <c r="H48" s="19">
        <v>20.985899</v>
      </c>
      <c r="I48" s="19">
        <v>19.595349</v>
      </c>
      <c r="J48" s="19">
        <v>21.950485</v>
      </c>
      <c r="K48" s="19">
        <v>22.383203</v>
      </c>
      <c r="L48" s="19">
        <v>23.448187</v>
      </c>
      <c r="M48" s="19">
        <v>25.621765</v>
      </c>
      <c r="N48" s="19">
        <v>30.627141</v>
      </c>
      <c r="O48" s="19">
        <v>32.0922</v>
      </c>
      <c r="P48" s="19">
        <v>29.818903</v>
      </c>
      <c r="Q48" s="19">
        <v>27.367763</v>
      </c>
      <c r="R48" s="19">
        <v>20.791757</v>
      </c>
      <c r="S48" s="19">
        <v>28.931416</v>
      </c>
      <c r="T48" s="19">
        <v>22.505079</v>
      </c>
      <c r="U48" s="19">
        <v>25.611358</v>
      </c>
      <c r="V48" s="19">
        <v>18.679861</v>
      </c>
      <c r="W48" s="19">
        <v>12.467106</v>
      </c>
      <c r="X48" s="19">
        <v>13.929789</v>
      </c>
      <c r="Y48" s="19">
        <v>13.368912</v>
      </c>
      <c r="Z48" s="19">
        <v>10.762776</v>
      </c>
      <c r="AA48" s="19">
        <v>12.936237</v>
      </c>
      <c r="AB48" s="19">
        <v>14.138942</v>
      </c>
      <c r="AC48" s="19">
        <v>14.030141</v>
      </c>
      <c r="AD48" s="19">
        <v>12.502182</v>
      </c>
      <c r="AE48" s="19">
        <v>12.487571</v>
      </c>
      <c r="AF48" s="19">
        <v>10.512621</v>
      </c>
      <c r="AG48" s="19">
        <v>8.4144361</v>
      </c>
      <c r="AH48" s="19">
        <v>9.7399178</v>
      </c>
      <c r="AI48" s="19">
        <v>11.230069</v>
      </c>
      <c r="AJ48" s="19">
        <v>10.117493</v>
      </c>
      <c r="AK48" s="19">
        <v>15.740575</v>
      </c>
      <c r="AL48" s="19">
        <v>19.967676</v>
      </c>
      <c r="AM48" s="19">
        <v>21.869446</v>
      </c>
      <c r="AN48" s="19">
        <v>20.850848</v>
      </c>
      <c r="AO48" s="19">
        <v>21.017681</v>
      </c>
      <c r="AP48" s="19">
        <v>20.482455</v>
      </c>
      <c r="AQ48" s="19">
        <v>20.277068</v>
      </c>
      <c r="AR48" s="19">
        <v>18.60974</v>
      </c>
      <c r="AS48" s="19">
        <v>18.757758</v>
      </c>
      <c r="AT48" s="19">
        <v>18.644475</v>
      </c>
      <c r="AU48" s="19">
        <v>2745.8967</v>
      </c>
      <c r="AV48" s="19">
        <v>2828.3077</v>
      </c>
      <c r="AW48" s="19">
        <v>2855.4737</v>
      </c>
      <c r="AX48" s="19">
        <v>2933.8627</v>
      </c>
      <c r="AY48" s="19">
        <v>3072.7834</v>
      </c>
      <c r="AZ48" s="19">
        <v>3237.9819</v>
      </c>
      <c r="BA48" s="19">
        <v>3318.0262</v>
      </c>
      <c r="BB48" s="19">
        <v>3294.9111</v>
      </c>
      <c r="BC48" s="19">
        <v>3389.23</v>
      </c>
      <c r="BD48" s="19">
        <v>3500.0644</v>
      </c>
      <c r="BE48" s="19">
        <v>3866.5495</v>
      </c>
      <c r="BF48" s="19">
        <v>3979.3745</v>
      </c>
      <c r="BG48" s="19">
        <v>4595.3877</v>
      </c>
      <c r="BH48" s="19">
        <v>4224.8484</v>
      </c>
      <c r="BI48" s="19">
        <v>4115.257</v>
      </c>
      <c r="BJ48" s="19">
        <v>3962.2624</v>
      </c>
      <c r="BK48" s="19">
        <v>3757.5304</v>
      </c>
      <c r="BL48" s="19">
        <v>3726.3635</v>
      </c>
      <c r="BM48" s="19">
        <v>3731.691</v>
      </c>
      <c r="BN48" s="19">
        <v>3674.0498</v>
      </c>
      <c r="BO48" s="19">
        <v>3451.894</v>
      </c>
      <c r="BP48" s="19">
        <v>3438.9561</v>
      </c>
      <c r="BQ48" s="19">
        <v>3372.6557</v>
      </c>
      <c r="BR48" s="19">
        <v>3400.6026</v>
      </c>
      <c r="BS48" s="19">
        <v>3369.5951</v>
      </c>
      <c r="BT48" s="19">
        <v>3295.2522</v>
      </c>
      <c r="BU48" s="19">
        <v>3323.6054</v>
      </c>
      <c r="BV48" s="19">
        <v>3637.5917</v>
      </c>
      <c r="BW48" s="19">
        <v>3710.7786</v>
      </c>
      <c r="BX48" s="19">
        <v>3870.7869</v>
      </c>
      <c r="BY48" s="19">
        <v>4100.4193</v>
      </c>
      <c r="BZ48" s="19">
        <v>3933.6301</v>
      </c>
      <c r="CA48" s="19">
        <v>3831.2504</v>
      </c>
      <c r="CB48" s="19">
        <v>3756.1969</v>
      </c>
      <c r="CC48" s="19">
        <v>3788.2102</v>
      </c>
      <c r="CD48" s="19">
        <v>3806.2459</v>
      </c>
      <c r="CE48" s="19">
        <v>3804.142</v>
      </c>
      <c r="CF48" s="19">
        <v>3792.3388</v>
      </c>
      <c r="CG48" s="19">
        <v>3760.7666</v>
      </c>
      <c r="CH48" s="19">
        <v>3715.7802</v>
      </c>
      <c r="CI48" s="19">
        <v>3692.5941</v>
      </c>
      <c r="CJ48" s="2">
        <v>54.0208348680172</v>
      </c>
      <c r="CK48" s="2">
        <v>53.5235329919124</v>
      </c>
      <c r="CL48" s="2">
        <v>52.9263963311826</v>
      </c>
      <c r="CM48" s="2">
        <v>52.2877722287964</v>
      </c>
      <c r="CN48" s="2">
        <v>51.6955196107819</v>
      </c>
      <c r="CO48" s="2">
        <v>51.19575</v>
      </c>
      <c r="CP48" s="2">
        <v>50.3727093857957</v>
      </c>
      <c r="CQ48" s="2">
        <v>49.6361612404304</v>
      </c>
      <c r="CR48" s="2">
        <v>48.9426934271348</v>
      </c>
      <c r="CS48" s="2">
        <v>48.228067378885</v>
      </c>
      <c r="CT48" s="2">
        <v>47.4585339753879</v>
      </c>
      <c r="CU48" s="2">
        <v>47.7898601731351</v>
      </c>
      <c r="CV48" s="2">
        <v>48.0604950913171</v>
      </c>
      <c r="CW48" s="2">
        <v>48.3096863471842</v>
      </c>
      <c r="CX48" s="2">
        <v>48.600436916182</v>
      </c>
      <c r="CY48" s="2">
        <v>48.9675807252857</v>
      </c>
      <c r="CZ48" s="2">
        <v>49.7229316883576</v>
      </c>
      <c r="DA48" s="2">
        <v>50.5723851898611</v>
      </c>
      <c r="DB48" s="2">
        <v>51.4615779619384</v>
      </c>
      <c r="DC48" s="2">
        <v>52.2995116056916</v>
      </c>
      <c r="DD48" s="2">
        <v>53.0330520393812</v>
      </c>
      <c r="DE48" s="2">
        <v>53.8041085742034</v>
      </c>
      <c r="DF48" s="2">
        <v>54.3855652561247</v>
      </c>
      <c r="DG48" s="2">
        <v>54.9184685647983</v>
      </c>
      <c r="DH48" s="2">
        <v>55.5139243080837</v>
      </c>
      <c r="DI48" s="2">
        <v>56.3243217515469</v>
      </c>
      <c r="DJ48" s="2">
        <v>56.3313004238377</v>
      </c>
      <c r="DK48" s="2">
        <v>56.5819917212627</v>
      </c>
      <c r="DL48" s="2">
        <v>57.053236806145</v>
      </c>
      <c r="DM48" s="2">
        <v>57.2212212977388</v>
      </c>
      <c r="DN48" s="2">
        <v>57.4749372384937</v>
      </c>
      <c r="DO48" s="2">
        <v>57.7912515294841</v>
      </c>
      <c r="DP48" s="2">
        <v>58.0888776000396</v>
      </c>
      <c r="DQ48" s="2">
        <v>58.3674804630851</v>
      </c>
      <c r="DR48" s="2">
        <v>58.6267720243902</v>
      </c>
      <c r="DS48" s="2">
        <v>58.8665120967742</v>
      </c>
      <c r="DT48" s="2">
        <v>59.4417389010022</v>
      </c>
      <c r="DU48" s="2">
        <v>60.037243734713996</v>
      </c>
      <c r="DV48" s="2">
        <v>60.6536928249089</v>
      </c>
      <c r="DW48" s="2">
        <v>61.2915411623366</v>
      </c>
      <c r="DX48" s="2">
        <v>61.9510299261562</v>
      </c>
      <c r="DY48" s="2">
        <v>879999.4</v>
      </c>
      <c r="DZ48" s="2">
        <v>884165.9462</v>
      </c>
      <c r="EA48" s="2">
        <v>888353.6845</v>
      </c>
      <c r="EB48" s="2">
        <v>892562.7295</v>
      </c>
      <c r="EC48" s="2">
        <v>896793.196</v>
      </c>
      <c r="ED48" s="2">
        <v>901045.2</v>
      </c>
      <c r="EE48" s="2">
        <v>898205.8556</v>
      </c>
      <c r="EF48" s="2">
        <v>895381.749</v>
      </c>
      <c r="EG48" s="2">
        <v>892572.7943</v>
      </c>
      <c r="EH48" s="2">
        <v>889778.9063</v>
      </c>
      <c r="EI48" s="2">
        <v>887000</v>
      </c>
      <c r="EJ48" s="2">
        <v>905918.9264</v>
      </c>
      <c r="EK48" s="2">
        <v>925241.4273</v>
      </c>
      <c r="EL48" s="2">
        <v>944976.1127</v>
      </c>
      <c r="EM48" s="2">
        <v>965131.7765</v>
      </c>
      <c r="EN48" s="2">
        <v>985717.4</v>
      </c>
      <c r="EO48" s="2">
        <v>1013214.1236</v>
      </c>
      <c r="EP48" s="2">
        <v>1041487.7006</v>
      </c>
      <c r="EQ48" s="2">
        <v>1070560.3525</v>
      </c>
      <c r="ER48" s="2">
        <v>1100454.9435</v>
      </c>
      <c r="ES48" s="2">
        <v>1131195</v>
      </c>
      <c r="ET48" s="2">
        <v>1163406.2397</v>
      </c>
      <c r="EU48" s="2">
        <v>1196536.8212</v>
      </c>
      <c r="EV48" s="2">
        <v>1230613.0436</v>
      </c>
      <c r="EW48" s="2">
        <v>1265661.9603</v>
      </c>
      <c r="EX48" s="2">
        <v>1301711.4</v>
      </c>
      <c r="EY48" s="2">
        <v>1315786.5153</v>
      </c>
      <c r="EZ48" s="2">
        <v>1330016.2974</v>
      </c>
      <c r="FA48" s="2">
        <v>1344402.4721</v>
      </c>
      <c r="FB48" s="2">
        <v>1358946.7846</v>
      </c>
      <c r="FC48" s="2">
        <v>1373651</v>
      </c>
      <c r="FD48" s="2">
        <v>1390480.6283</v>
      </c>
      <c r="FE48" s="2">
        <v>1407516.7398</v>
      </c>
      <c r="FF48" s="2">
        <v>1424761.8716</v>
      </c>
      <c r="FG48" s="2">
        <v>1442218.5918</v>
      </c>
      <c r="FH48" s="2">
        <v>1459889.5</v>
      </c>
      <c r="FI48" s="2">
        <v>1485775.9847</v>
      </c>
      <c r="FJ48" s="2">
        <v>1512122.0356</v>
      </c>
      <c r="FK48" s="2">
        <v>1538935.8212</v>
      </c>
      <c r="FL48" s="2">
        <v>1566225.6554</v>
      </c>
      <c r="FM48" s="2">
        <v>1594000</v>
      </c>
      <c r="FN48" s="20">
        <v>1629</v>
      </c>
      <c r="FO48" s="20">
        <v>1651.92</v>
      </c>
      <c r="FP48" s="20">
        <v>1678.47</v>
      </c>
      <c r="FQ48" s="20">
        <v>1707.02</v>
      </c>
      <c r="FR48" s="20">
        <v>1734.76</v>
      </c>
      <c r="FS48" s="20">
        <v>1760</v>
      </c>
      <c r="FT48" s="20">
        <v>1783.12</v>
      </c>
      <c r="FU48" s="20">
        <v>1803.89</v>
      </c>
      <c r="FV48" s="20">
        <v>1823.71</v>
      </c>
      <c r="FW48" s="20">
        <v>1844.94</v>
      </c>
      <c r="FX48" s="20">
        <v>1869</v>
      </c>
      <c r="FY48" s="20">
        <v>1895.63</v>
      </c>
      <c r="FZ48" s="20">
        <v>1925.16</v>
      </c>
      <c r="GA48" s="20">
        <v>1956.08</v>
      </c>
      <c r="GB48" s="20">
        <v>1985.85</v>
      </c>
      <c r="GC48" s="20">
        <v>2013</v>
      </c>
      <c r="GD48" s="20">
        <v>2037.74</v>
      </c>
      <c r="GE48" s="20">
        <v>2059.51</v>
      </c>
      <c r="GF48" s="20">
        <v>2080.5</v>
      </c>
      <c r="GG48" s="20">
        <v>2104.31</v>
      </c>
      <c r="GH48" s="20">
        <v>2133</v>
      </c>
      <c r="GI48" s="20">
        <v>2162.3</v>
      </c>
      <c r="GJ48" s="20">
        <v>2200.1</v>
      </c>
      <c r="GK48" s="20">
        <v>2240.8</v>
      </c>
      <c r="GL48" s="20">
        <v>2279.9</v>
      </c>
      <c r="GM48" s="20">
        <v>2311.1</v>
      </c>
      <c r="GN48" s="20">
        <v>2335.8</v>
      </c>
      <c r="GO48" s="20">
        <v>2350.6</v>
      </c>
      <c r="GP48" s="20">
        <v>2356.4</v>
      </c>
      <c r="GQ48" s="20">
        <v>2374.9</v>
      </c>
      <c r="GR48" s="20">
        <v>2403.5</v>
      </c>
      <c r="GS48" s="20">
        <v>2425.2</v>
      </c>
      <c r="GT48" s="20">
        <v>2448</v>
      </c>
      <c r="GU48" s="20">
        <v>2471.6</v>
      </c>
      <c r="GV48" s="20">
        <v>2496</v>
      </c>
      <c r="GW48" s="20">
        <v>2522.1</v>
      </c>
      <c r="GX48" s="20">
        <v>2538</v>
      </c>
      <c r="GY48" s="20">
        <v>2554</v>
      </c>
      <c r="GZ48" s="20">
        <v>2576</v>
      </c>
      <c r="HA48" s="20">
        <v>2590</v>
      </c>
      <c r="HB48" s="20">
        <v>2633</v>
      </c>
    </row>
    <row r="49" spans="1:210" ht="12.75">
      <c r="A49" s="15" t="s">
        <v>48</v>
      </c>
      <c r="B49" s="15" t="s">
        <v>149</v>
      </c>
      <c r="C49" s="15">
        <v>48</v>
      </c>
      <c r="D49" s="16"/>
      <c r="E49" s="7">
        <f t="shared" si="0"/>
        <v>1.0931805447333458</v>
      </c>
      <c r="F49" s="19">
        <v>22.624149</v>
      </c>
      <c r="G49" s="19">
        <v>25.694354</v>
      </c>
      <c r="H49" s="19">
        <v>25.218626</v>
      </c>
      <c r="I49" s="19">
        <v>26.104622</v>
      </c>
      <c r="J49" s="19">
        <v>27.313041</v>
      </c>
      <c r="K49" s="19">
        <v>26.727487</v>
      </c>
      <c r="L49" s="19">
        <v>27.406178</v>
      </c>
      <c r="M49" s="19">
        <v>29.897539</v>
      </c>
      <c r="N49" s="19">
        <v>32.010232</v>
      </c>
      <c r="O49" s="19">
        <v>33.29419</v>
      </c>
      <c r="P49" s="19">
        <v>35.94845</v>
      </c>
      <c r="Q49" s="19">
        <v>34.658366</v>
      </c>
      <c r="R49" s="19">
        <v>35.178404</v>
      </c>
      <c r="S49" s="19">
        <v>36.213856</v>
      </c>
      <c r="T49" s="19">
        <v>34.508685</v>
      </c>
      <c r="U49" s="19">
        <v>31.714115</v>
      </c>
      <c r="V49" s="19">
        <v>31.707282</v>
      </c>
      <c r="W49" s="19">
        <v>31.409586</v>
      </c>
      <c r="X49" s="19">
        <v>31.942972</v>
      </c>
      <c r="Y49" s="19">
        <v>32.123028</v>
      </c>
      <c r="Z49" s="19">
        <v>31.233271</v>
      </c>
      <c r="AA49" s="19">
        <v>31.061572</v>
      </c>
      <c r="AB49" s="19">
        <v>30.079375</v>
      </c>
      <c r="AC49" s="19">
        <v>28.808429</v>
      </c>
      <c r="AD49" s="19">
        <v>29.134667</v>
      </c>
      <c r="AE49" s="19">
        <v>29.634024</v>
      </c>
      <c r="AF49" s="19">
        <v>30.039713</v>
      </c>
      <c r="AG49" s="19">
        <v>31.209281</v>
      </c>
      <c r="AH49" s="19">
        <v>33.233312</v>
      </c>
      <c r="AI49" s="19">
        <v>34.271693</v>
      </c>
      <c r="AJ49" s="19">
        <v>35.12778</v>
      </c>
      <c r="AK49" s="19">
        <v>34.941844</v>
      </c>
      <c r="AL49" s="19">
        <v>33.389677</v>
      </c>
      <c r="AM49" s="19">
        <v>32.116885</v>
      </c>
      <c r="AN49" s="19">
        <v>31.190277</v>
      </c>
      <c r="AO49" s="19">
        <v>31.473926</v>
      </c>
      <c r="AP49" s="19">
        <v>32.710593</v>
      </c>
      <c r="AQ49" s="19">
        <v>32.385147</v>
      </c>
      <c r="AR49" s="19">
        <v>30.82824</v>
      </c>
      <c r="AS49" s="19">
        <v>30.037892</v>
      </c>
      <c r="AT49" s="19">
        <v>30.254643</v>
      </c>
      <c r="AU49" s="19">
        <v>4544.5321</v>
      </c>
      <c r="AV49" s="19">
        <v>5105.1317</v>
      </c>
      <c r="AW49" s="19">
        <v>5493.2962</v>
      </c>
      <c r="AX49" s="19">
        <v>5918.1239</v>
      </c>
      <c r="AY49" s="19">
        <v>6558.5868</v>
      </c>
      <c r="AZ49" s="19">
        <v>6839.2325</v>
      </c>
      <c r="BA49" s="19">
        <v>7515.0254</v>
      </c>
      <c r="BB49" s="19">
        <v>8323.7346</v>
      </c>
      <c r="BC49" s="19">
        <v>9411.4262</v>
      </c>
      <c r="BD49" s="19">
        <v>10384.957</v>
      </c>
      <c r="BE49" s="19">
        <v>11473.573</v>
      </c>
      <c r="BF49" s="19">
        <v>11849.848</v>
      </c>
      <c r="BG49" s="19">
        <v>12690.74</v>
      </c>
      <c r="BH49" s="19">
        <v>13413.855</v>
      </c>
      <c r="BI49" s="19">
        <v>13018.444</v>
      </c>
      <c r="BJ49" s="19">
        <v>13163.821</v>
      </c>
      <c r="BK49" s="19">
        <v>13543.506</v>
      </c>
      <c r="BL49" s="19">
        <v>13997.326</v>
      </c>
      <c r="BM49" s="19">
        <v>14614.378</v>
      </c>
      <c r="BN49" s="19">
        <v>15282.208</v>
      </c>
      <c r="BO49" s="19">
        <v>15618.68</v>
      </c>
      <c r="BP49" s="19">
        <v>15958.022</v>
      </c>
      <c r="BQ49" s="19">
        <v>16311.675</v>
      </c>
      <c r="BR49" s="19">
        <v>16523.201</v>
      </c>
      <c r="BS49" s="19">
        <v>17070.656</v>
      </c>
      <c r="BT49" s="19">
        <v>17743.002</v>
      </c>
      <c r="BU49" s="19">
        <v>18160.283</v>
      </c>
      <c r="BV49" s="19">
        <v>18908.52</v>
      </c>
      <c r="BW49" s="19">
        <v>20118.555</v>
      </c>
      <c r="BX49" s="19">
        <v>21127.391</v>
      </c>
      <c r="BY49" s="19">
        <v>22220.211</v>
      </c>
      <c r="BZ49" s="19">
        <v>22847.099</v>
      </c>
      <c r="CA49" s="19">
        <v>22920.56</v>
      </c>
      <c r="CB49" s="19">
        <v>22906.16</v>
      </c>
      <c r="CC49" s="19">
        <v>23032.933</v>
      </c>
      <c r="CD49" s="19">
        <v>23268.307</v>
      </c>
      <c r="CE49" s="19">
        <v>24046.51</v>
      </c>
      <c r="CF49" s="19">
        <v>24427.945</v>
      </c>
      <c r="CG49" s="19">
        <v>24057.886</v>
      </c>
      <c r="CH49" s="19">
        <v>24149.929</v>
      </c>
      <c r="CI49" s="19">
        <v>24675.341</v>
      </c>
      <c r="CJ49" s="2">
        <v>64.0547938231981</v>
      </c>
      <c r="CK49" s="2">
        <v>64.8510396448395</v>
      </c>
      <c r="CL49" s="2">
        <v>65.6350452980215</v>
      </c>
      <c r="CM49" s="2">
        <v>66.3718191030038</v>
      </c>
      <c r="CN49" s="2">
        <v>67.1004314190502</v>
      </c>
      <c r="CO49" s="2">
        <v>67.8148481538788</v>
      </c>
      <c r="CP49" s="2">
        <v>68.1417090089187</v>
      </c>
      <c r="CQ49" s="2">
        <v>68.4567695011169</v>
      </c>
      <c r="CR49" s="2">
        <v>69.1868780637437</v>
      </c>
      <c r="CS49" s="2">
        <v>68.7225301826077</v>
      </c>
      <c r="CT49" s="2">
        <v>68.9037767981216</v>
      </c>
      <c r="CU49" s="2">
        <v>68.7645457392357</v>
      </c>
      <c r="CV49" s="2">
        <v>68.5478952401388</v>
      </c>
      <c r="CW49" s="2">
        <v>68.7246459719279</v>
      </c>
      <c r="CX49" s="2">
        <v>68.1610133530618</v>
      </c>
      <c r="CY49" s="2">
        <v>67.8105167053779</v>
      </c>
      <c r="CZ49" s="2">
        <v>67.8018413776592</v>
      </c>
      <c r="DA49" s="2">
        <v>67.6415000746511</v>
      </c>
      <c r="DB49" s="2">
        <v>67.5212826681056</v>
      </c>
      <c r="DC49" s="2">
        <v>67.4434556485717</v>
      </c>
      <c r="DD49" s="2">
        <v>67.4051298145262</v>
      </c>
      <c r="DE49" s="2">
        <v>67.5124746362029</v>
      </c>
      <c r="DF49" s="2">
        <v>67.6608902987784</v>
      </c>
      <c r="DG49" s="2">
        <v>67.8077427447824</v>
      </c>
      <c r="DH49" s="2">
        <v>67.9870540168975</v>
      </c>
      <c r="DI49" s="2">
        <v>68.1826777580867</v>
      </c>
      <c r="DJ49" s="2">
        <v>68.3610850179436</v>
      </c>
      <c r="DK49" s="2">
        <v>68.6206302921591</v>
      </c>
      <c r="DL49" s="2">
        <v>68.9261841321883</v>
      </c>
      <c r="DM49" s="2">
        <v>69.2451457568472</v>
      </c>
      <c r="DN49" s="2">
        <v>69.6130291329723</v>
      </c>
      <c r="DO49" s="2">
        <v>69.5846740504031</v>
      </c>
      <c r="DP49" s="2">
        <v>69.5995754694958</v>
      </c>
      <c r="DQ49" s="2">
        <v>69.6154909263185</v>
      </c>
      <c r="DR49" s="2">
        <v>69.5661041044806</v>
      </c>
      <c r="DS49" s="2">
        <v>69.4882080533168</v>
      </c>
      <c r="DT49" s="2">
        <v>69.2150361002219</v>
      </c>
      <c r="DU49" s="2">
        <v>68.9390159250065</v>
      </c>
      <c r="DV49" s="2">
        <v>68.6705419903489</v>
      </c>
      <c r="DW49" s="2">
        <v>68.4462171417292</v>
      </c>
      <c r="DX49" s="2">
        <v>68.2336249704422</v>
      </c>
      <c r="DY49" s="2">
        <v>60271717.7</v>
      </c>
      <c r="DZ49" s="2">
        <v>61571522.57</v>
      </c>
      <c r="EA49" s="2">
        <v>62899376.61</v>
      </c>
      <c r="EB49" s="2">
        <v>64255885.51</v>
      </c>
      <c r="EC49" s="2">
        <v>65641668.04</v>
      </c>
      <c r="ED49" s="2">
        <v>67057356.3</v>
      </c>
      <c r="EE49" s="2">
        <v>67998611.42</v>
      </c>
      <c r="EF49" s="2">
        <v>68953081.08</v>
      </c>
      <c r="EG49" s="2">
        <v>69920950.84</v>
      </c>
      <c r="EH49" s="2">
        <v>70902408.84</v>
      </c>
      <c r="EI49" s="2">
        <v>71897645.9</v>
      </c>
      <c r="EJ49" s="2">
        <v>72682061.91</v>
      </c>
      <c r="EK49" s="2">
        <v>73475117.95</v>
      </c>
      <c r="EL49" s="2">
        <v>74276910.12</v>
      </c>
      <c r="EM49" s="2">
        <v>75087535.53</v>
      </c>
      <c r="EN49" s="2">
        <v>75907092.4</v>
      </c>
      <c r="EO49" s="2">
        <v>76460814.54</v>
      </c>
      <c r="EP49" s="2">
        <v>77018641.23</v>
      </c>
      <c r="EQ49" s="2">
        <v>77580603.36</v>
      </c>
      <c r="ER49" s="2">
        <v>78146732.06</v>
      </c>
      <c r="ES49" s="2">
        <v>78717058.7</v>
      </c>
      <c r="ET49" s="2">
        <v>79427076.16</v>
      </c>
      <c r="EU49" s="2">
        <v>80143647.95</v>
      </c>
      <c r="EV49" s="2">
        <v>80866835.92</v>
      </c>
      <c r="EW49" s="2">
        <v>81596702.49</v>
      </c>
      <c r="EX49" s="2">
        <v>82333310.7</v>
      </c>
      <c r="EY49" s="2">
        <v>83053249.41</v>
      </c>
      <c r="EZ49" s="2">
        <v>83779613.73</v>
      </c>
      <c r="FA49" s="2">
        <v>84512462.15</v>
      </c>
      <c r="FB49" s="2">
        <v>85251853.65</v>
      </c>
      <c r="FC49" s="2">
        <v>85997847.8</v>
      </c>
      <c r="FD49" s="2">
        <v>86230023.93</v>
      </c>
      <c r="FE49" s="2">
        <v>86462856.61</v>
      </c>
      <c r="FF49" s="2">
        <v>86696347.78</v>
      </c>
      <c r="FG49" s="2">
        <v>86930499.35</v>
      </c>
      <c r="FH49" s="2">
        <v>87165313.3</v>
      </c>
      <c r="FI49" s="2">
        <v>87045521.55</v>
      </c>
      <c r="FJ49" s="2">
        <v>86925894.57</v>
      </c>
      <c r="FK49" s="2">
        <v>86806432.13</v>
      </c>
      <c r="FL49" s="2">
        <v>86687134.01</v>
      </c>
      <c r="FM49" s="2">
        <v>86568000</v>
      </c>
      <c r="FN49" s="20">
        <v>93530.401</v>
      </c>
      <c r="FO49" s="20">
        <v>94374.316</v>
      </c>
      <c r="FP49" s="20">
        <v>95257.991</v>
      </c>
      <c r="FQ49" s="20">
        <v>96232.121</v>
      </c>
      <c r="FR49" s="20">
        <v>97240.047</v>
      </c>
      <c r="FS49" s="20">
        <v>98290.716</v>
      </c>
      <c r="FT49" s="20">
        <v>99192.283</v>
      </c>
      <c r="FU49" s="20">
        <v>100121.68</v>
      </c>
      <c r="FV49" s="20">
        <v>100455.67</v>
      </c>
      <c r="FW49" s="20">
        <v>102554.03</v>
      </c>
      <c r="FX49" s="20">
        <v>103720</v>
      </c>
      <c r="FY49" s="20">
        <v>104750</v>
      </c>
      <c r="FZ49" s="20">
        <v>106180</v>
      </c>
      <c r="GA49" s="20">
        <v>108660</v>
      </c>
      <c r="GB49" s="20">
        <v>110160</v>
      </c>
      <c r="GC49" s="20">
        <v>111520</v>
      </c>
      <c r="GD49" s="20">
        <v>112770</v>
      </c>
      <c r="GE49" s="20">
        <v>113880</v>
      </c>
      <c r="GF49" s="20">
        <v>114920</v>
      </c>
      <c r="GG49" s="20">
        <v>115880</v>
      </c>
      <c r="GH49" s="20">
        <v>116800</v>
      </c>
      <c r="GI49" s="20">
        <v>117650</v>
      </c>
      <c r="GJ49" s="20">
        <v>118450</v>
      </c>
      <c r="GK49" s="20">
        <v>119260</v>
      </c>
      <c r="GL49" s="20">
        <v>120020</v>
      </c>
      <c r="GM49" s="20">
        <v>120750</v>
      </c>
      <c r="GN49" s="20">
        <v>121490</v>
      </c>
      <c r="GO49" s="20">
        <v>122090</v>
      </c>
      <c r="GP49" s="20">
        <v>122610</v>
      </c>
      <c r="GQ49" s="20">
        <v>123120</v>
      </c>
      <c r="GR49" s="20">
        <v>123540</v>
      </c>
      <c r="GS49" s="20">
        <v>123920</v>
      </c>
      <c r="GT49" s="20">
        <v>124320</v>
      </c>
      <c r="GU49" s="20">
        <v>124670</v>
      </c>
      <c r="GV49" s="20">
        <v>124960</v>
      </c>
      <c r="GW49" s="20">
        <v>125570</v>
      </c>
      <c r="GX49" s="20">
        <v>125864</v>
      </c>
      <c r="GY49" s="20">
        <v>126166</v>
      </c>
      <c r="GZ49" s="20">
        <v>126486</v>
      </c>
      <c r="HA49" s="20">
        <v>126686</v>
      </c>
      <c r="HB49" s="20">
        <v>126919</v>
      </c>
    </row>
    <row r="50" spans="1:210" ht="12.75">
      <c r="A50" s="15" t="s">
        <v>49</v>
      </c>
      <c r="B50" s="15" t="s">
        <v>148</v>
      </c>
      <c r="C50" s="15">
        <v>49</v>
      </c>
      <c r="D50" s="16"/>
      <c r="E50" s="7">
        <f t="shared" si="0"/>
        <v>1.1624684050552434</v>
      </c>
      <c r="F50" s="19">
        <v>8.1340414</v>
      </c>
      <c r="G50" s="19">
        <v>7.6472618</v>
      </c>
      <c r="H50" s="19">
        <v>8.2563044</v>
      </c>
      <c r="I50" s="19">
        <v>7.3491712</v>
      </c>
      <c r="J50" s="19">
        <v>8.4700691</v>
      </c>
      <c r="K50" s="19">
        <v>8.3004889</v>
      </c>
      <c r="L50" s="19">
        <v>7.5729453</v>
      </c>
      <c r="M50" s="19">
        <v>6.5043657</v>
      </c>
      <c r="N50" s="19">
        <v>9.3661693</v>
      </c>
      <c r="O50" s="19">
        <v>14.143668</v>
      </c>
      <c r="P50" s="19">
        <v>9.4349082</v>
      </c>
      <c r="Q50" s="19">
        <v>10.97376</v>
      </c>
      <c r="R50" s="19">
        <v>10.41187</v>
      </c>
      <c r="S50" s="19">
        <v>8.3416843</v>
      </c>
      <c r="T50" s="19">
        <v>11.821402</v>
      </c>
      <c r="U50" s="19">
        <v>12.960537</v>
      </c>
      <c r="V50" s="19">
        <v>14.668795</v>
      </c>
      <c r="W50" s="19">
        <v>18.69725</v>
      </c>
      <c r="X50" s="19">
        <v>14.921318</v>
      </c>
      <c r="Y50" s="19">
        <v>13.778597</v>
      </c>
      <c r="Z50" s="19">
        <v>17.237597</v>
      </c>
      <c r="AA50" s="19">
        <v>21.773724</v>
      </c>
      <c r="AB50" s="19">
        <v>19.023782</v>
      </c>
      <c r="AC50" s="19">
        <v>16.383404</v>
      </c>
      <c r="AD50" s="19">
        <v>14.311058</v>
      </c>
      <c r="AE50" s="19">
        <v>10.005835</v>
      </c>
      <c r="AF50" s="19">
        <v>10.023897</v>
      </c>
      <c r="AG50" s="19">
        <v>11.385283</v>
      </c>
      <c r="AH50" s="19">
        <v>11.510412</v>
      </c>
      <c r="AI50" s="19">
        <v>11.957684</v>
      </c>
      <c r="AJ50" s="19">
        <v>17.598071</v>
      </c>
      <c r="AK50" s="19">
        <v>14.465718</v>
      </c>
      <c r="AL50" s="19">
        <v>21.022054</v>
      </c>
      <c r="AM50" s="19">
        <v>23.320783</v>
      </c>
      <c r="AN50" s="19">
        <v>20.575439</v>
      </c>
      <c r="AO50" s="19">
        <v>19.921259</v>
      </c>
      <c r="AP50" s="19">
        <v>17.442515</v>
      </c>
      <c r="AQ50" s="19">
        <v>14.412118</v>
      </c>
      <c r="AR50" s="19">
        <v>12.383207</v>
      </c>
      <c r="AS50" s="19">
        <v>10.690294</v>
      </c>
      <c r="AT50" s="19">
        <v>11.434111</v>
      </c>
      <c r="AU50" s="19">
        <v>2285.2281</v>
      </c>
      <c r="AV50" s="19">
        <v>2510.9624</v>
      </c>
      <c r="AW50" s="19">
        <v>2442.6983</v>
      </c>
      <c r="AX50" s="19">
        <v>2486.2404</v>
      </c>
      <c r="AY50" s="19">
        <v>2625.2702</v>
      </c>
      <c r="AZ50" s="19">
        <v>2751.3628</v>
      </c>
      <c r="BA50" s="19">
        <v>2710.7019</v>
      </c>
      <c r="BB50" s="19">
        <v>2796.4777</v>
      </c>
      <c r="BC50" s="19">
        <v>2661.5445</v>
      </c>
      <c r="BD50" s="19">
        <v>2661.5802</v>
      </c>
      <c r="BE50" s="19">
        <v>2228.2613</v>
      </c>
      <c r="BF50" s="19">
        <v>2127.4677</v>
      </c>
      <c r="BG50" s="19">
        <v>2319.6789</v>
      </c>
      <c r="BH50" s="19">
        <v>2284.0329</v>
      </c>
      <c r="BI50" s="19">
        <v>2246.2341</v>
      </c>
      <c r="BJ50" s="19">
        <v>2357.5091</v>
      </c>
      <c r="BK50" s="19">
        <v>2932.7131</v>
      </c>
      <c r="BL50" s="19">
        <v>2808.7078</v>
      </c>
      <c r="BM50" s="19">
        <v>3395.9391</v>
      </c>
      <c r="BN50" s="19">
        <v>3762.7331</v>
      </c>
      <c r="BO50" s="19">
        <v>4051.559</v>
      </c>
      <c r="BP50" s="19">
        <v>4173.5188</v>
      </c>
      <c r="BQ50" s="19">
        <v>4242.7364</v>
      </c>
      <c r="BR50" s="19">
        <v>4119.5178</v>
      </c>
      <c r="BS50" s="19">
        <v>4410.5707</v>
      </c>
      <c r="BT50" s="19">
        <v>4450.8708</v>
      </c>
      <c r="BU50" s="19">
        <v>4592.4563</v>
      </c>
      <c r="BV50" s="19">
        <v>4563.2196</v>
      </c>
      <c r="BW50" s="19">
        <v>4375.2528</v>
      </c>
      <c r="BX50" s="19">
        <v>3687.1651</v>
      </c>
      <c r="BY50" s="19">
        <v>3459.2504</v>
      </c>
      <c r="BZ50" s="19">
        <v>3292.5033</v>
      </c>
      <c r="CA50" s="19">
        <v>3433.7656</v>
      </c>
      <c r="CB50" s="19">
        <v>3440.6854</v>
      </c>
      <c r="CC50" s="19">
        <v>3654.4414</v>
      </c>
      <c r="CD50" s="19">
        <v>3755.2172</v>
      </c>
      <c r="CE50" s="19">
        <v>3747.7692</v>
      </c>
      <c r="CF50" s="19">
        <v>3866.9945</v>
      </c>
      <c r="CG50" s="19">
        <v>3876.667</v>
      </c>
      <c r="CH50" s="19">
        <v>3940.6501</v>
      </c>
      <c r="CI50" s="19">
        <v>3894.7105</v>
      </c>
      <c r="CJ50" s="2">
        <v>51.5015758293839</v>
      </c>
      <c r="CK50" s="2">
        <v>51.6722738459813</v>
      </c>
      <c r="CL50" s="2">
        <v>51.7598782300735</v>
      </c>
      <c r="CM50" s="2">
        <v>51.7610925664655</v>
      </c>
      <c r="CN50" s="2">
        <v>51.6672472855796</v>
      </c>
      <c r="CO50" s="2">
        <v>51.5008156028369</v>
      </c>
      <c r="CP50" s="2">
        <v>51.1952610452474</v>
      </c>
      <c r="CQ50" s="2">
        <v>50.8434679213404</v>
      </c>
      <c r="CR50" s="2">
        <v>50.5950036131634</v>
      </c>
      <c r="CS50" s="2">
        <v>50.6270560103584</v>
      </c>
      <c r="CT50" s="2">
        <v>51.0135875331565</v>
      </c>
      <c r="CU50" s="2">
        <v>50.4858156241065</v>
      </c>
      <c r="CV50" s="2">
        <v>50.2392487389505</v>
      </c>
      <c r="CW50" s="2">
        <v>50.1597112010557</v>
      </c>
      <c r="CX50" s="2">
        <v>50.0956357175962</v>
      </c>
      <c r="CY50" s="2">
        <v>49.9615856353591</v>
      </c>
      <c r="CZ50" s="2">
        <v>49.517529166911</v>
      </c>
      <c r="DA50" s="2">
        <v>49.035478509013</v>
      </c>
      <c r="DB50" s="2">
        <v>48.5225285907249</v>
      </c>
      <c r="DC50" s="2">
        <v>47.9950405752366</v>
      </c>
      <c r="DD50" s="2">
        <v>47.4631820265933</v>
      </c>
      <c r="DE50" s="2">
        <v>47.8175793582534</v>
      </c>
      <c r="DF50" s="2">
        <v>48.1166070871614</v>
      </c>
      <c r="DG50" s="2">
        <v>48.4205074107252</v>
      </c>
      <c r="DH50" s="2">
        <v>48.8154190647905</v>
      </c>
      <c r="DI50" s="2">
        <v>49.3329387291982</v>
      </c>
      <c r="DJ50" s="2">
        <v>49.4252507507289</v>
      </c>
      <c r="DK50" s="2">
        <v>49.5490142304989</v>
      </c>
      <c r="DL50" s="2">
        <v>49.7372462279512</v>
      </c>
      <c r="DM50" s="2">
        <v>49.8881662663613</v>
      </c>
      <c r="DN50" s="2">
        <v>50.0075615141956</v>
      </c>
      <c r="DO50" s="2">
        <v>48.3908792186178</v>
      </c>
      <c r="DP50" s="2">
        <v>49.7287327939995</v>
      </c>
      <c r="DQ50" s="2">
        <v>51.4312848694165</v>
      </c>
      <c r="DR50" s="2">
        <v>53.5332014558564</v>
      </c>
      <c r="DS50" s="2">
        <v>56.0783480333731</v>
      </c>
      <c r="DT50" s="2">
        <v>56.5334580409475</v>
      </c>
      <c r="DU50" s="2">
        <v>56.9934507929816</v>
      </c>
      <c r="DV50" s="2">
        <v>57.4581845410943</v>
      </c>
      <c r="DW50" s="2">
        <v>57.9277048526647</v>
      </c>
      <c r="DX50" s="2">
        <v>58.4021068959096</v>
      </c>
      <c r="DY50" s="2">
        <v>434673.3</v>
      </c>
      <c r="DZ50" s="2">
        <v>460632.4852</v>
      </c>
      <c r="EA50" s="2">
        <v>488142.2356</v>
      </c>
      <c r="EB50" s="2">
        <v>517295.183</v>
      </c>
      <c r="EC50" s="2">
        <v>548189.4937</v>
      </c>
      <c r="ED50" s="2">
        <v>580929.2</v>
      </c>
      <c r="EE50" s="2">
        <v>614491.5988</v>
      </c>
      <c r="EF50" s="2">
        <v>649993.0626</v>
      </c>
      <c r="EG50" s="2">
        <v>687545.6231</v>
      </c>
      <c r="EH50" s="2">
        <v>727267.785</v>
      </c>
      <c r="EI50" s="2">
        <v>769284.9</v>
      </c>
      <c r="EJ50" s="2">
        <v>794571.0092</v>
      </c>
      <c r="EK50" s="2">
        <v>820688.2717</v>
      </c>
      <c r="EL50" s="2">
        <v>847664.0075</v>
      </c>
      <c r="EM50" s="2">
        <v>875526.435</v>
      </c>
      <c r="EN50" s="2">
        <v>904304.7</v>
      </c>
      <c r="EO50" s="2">
        <v>929082.5445</v>
      </c>
      <c r="EP50" s="2">
        <v>954539.3353</v>
      </c>
      <c r="EQ50" s="2">
        <v>980693.6776</v>
      </c>
      <c r="ER50" s="2">
        <v>1007564.6863</v>
      </c>
      <c r="ES50" s="2">
        <v>1035172</v>
      </c>
      <c r="ET50" s="2">
        <v>1084144.068</v>
      </c>
      <c r="EU50" s="2">
        <v>1135436.4474</v>
      </c>
      <c r="EV50" s="2">
        <v>1189159.2415</v>
      </c>
      <c r="EW50" s="2">
        <v>1245427.7866</v>
      </c>
      <c r="EX50" s="2">
        <v>1304362.9</v>
      </c>
      <c r="EY50" s="2">
        <v>1356228.8806</v>
      </c>
      <c r="EZ50" s="2">
        <v>1410164.945</v>
      </c>
      <c r="FA50" s="2">
        <v>1466254.0188</v>
      </c>
      <c r="FB50" s="2">
        <v>1524582.3611</v>
      </c>
      <c r="FC50" s="2">
        <v>1585239.7</v>
      </c>
      <c r="FD50" s="2">
        <v>1715456.6683</v>
      </c>
      <c r="FE50" s="2">
        <v>1856373.5952</v>
      </c>
      <c r="FF50" s="2">
        <v>2008869.9851</v>
      </c>
      <c r="FG50" s="2">
        <v>2173897.658</v>
      </c>
      <c r="FH50" s="2">
        <v>2352486.7</v>
      </c>
      <c r="FI50" s="2">
        <v>2445100.327</v>
      </c>
      <c r="FJ50" s="2">
        <v>2541406.363</v>
      </c>
      <c r="FK50" s="2">
        <v>2641553.847</v>
      </c>
      <c r="FL50" s="2">
        <v>2745697.904</v>
      </c>
      <c r="FM50" s="2">
        <v>2854000</v>
      </c>
      <c r="FN50" s="20">
        <v>844</v>
      </c>
      <c r="FO50" s="20">
        <v>891.45</v>
      </c>
      <c r="FP50" s="20">
        <v>943.09</v>
      </c>
      <c r="FQ50" s="20">
        <v>999.39</v>
      </c>
      <c r="FR50" s="20">
        <v>1061</v>
      </c>
      <c r="FS50" s="20">
        <v>1128</v>
      </c>
      <c r="FT50" s="20">
        <v>1200.29</v>
      </c>
      <c r="FU50" s="20">
        <v>1278.42</v>
      </c>
      <c r="FV50" s="20">
        <v>1358.92</v>
      </c>
      <c r="FW50" s="20">
        <v>1436.52</v>
      </c>
      <c r="FX50" s="20">
        <v>1508</v>
      </c>
      <c r="FY50" s="20">
        <v>1573.85</v>
      </c>
      <c r="FZ50" s="20">
        <v>1633.56</v>
      </c>
      <c r="GA50" s="20">
        <v>1689.93</v>
      </c>
      <c r="GB50" s="20">
        <v>1747.71</v>
      </c>
      <c r="GC50" s="20">
        <v>1810</v>
      </c>
      <c r="GD50" s="20">
        <v>1876.27</v>
      </c>
      <c r="GE50" s="20">
        <v>1946.63</v>
      </c>
      <c r="GF50" s="20">
        <v>2021.11</v>
      </c>
      <c r="GG50" s="20">
        <v>2099.31</v>
      </c>
      <c r="GH50" s="20">
        <v>2181</v>
      </c>
      <c r="GI50" s="20">
        <v>2267.25</v>
      </c>
      <c r="GJ50" s="20">
        <v>2359.76</v>
      </c>
      <c r="GK50" s="20">
        <v>2455.9</v>
      </c>
      <c r="GL50" s="20">
        <v>2551.3</v>
      </c>
      <c r="GM50" s="20">
        <v>2644</v>
      </c>
      <c r="GN50" s="20">
        <v>2744</v>
      </c>
      <c r="GO50" s="20">
        <v>2846</v>
      </c>
      <c r="GP50" s="20">
        <v>2948</v>
      </c>
      <c r="GQ50" s="20">
        <v>3056</v>
      </c>
      <c r="GR50" s="20">
        <v>3170</v>
      </c>
      <c r="GS50" s="20">
        <v>3545</v>
      </c>
      <c r="GT50" s="20">
        <v>3733</v>
      </c>
      <c r="GU50" s="20">
        <v>3905.93</v>
      </c>
      <c r="GV50" s="20">
        <v>4060.84</v>
      </c>
      <c r="GW50" s="20">
        <v>4195</v>
      </c>
      <c r="GX50" s="20">
        <v>4314.23</v>
      </c>
      <c r="GY50" s="20">
        <v>4459.12</v>
      </c>
      <c r="GZ50" s="20">
        <v>4597.35</v>
      </c>
      <c r="HA50" s="20">
        <v>4739.87</v>
      </c>
      <c r="HB50" s="20">
        <v>4886.81</v>
      </c>
    </row>
    <row r="51" spans="1:210" ht="12.75">
      <c r="A51" s="15" t="s">
        <v>50</v>
      </c>
      <c r="B51" s="15" t="s">
        <v>150</v>
      </c>
      <c r="C51" s="15">
        <v>50</v>
      </c>
      <c r="D51" s="16"/>
      <c r="E51" s="7">
        <f t="shared" si="0"/>
        <v>0.7178718708116925</v>
      </c>
      <c r="F51" s="19">
        <v>17.222571</v>
      </c>
      <c r="G51" s="19">
        <v>11.269177</v>
      </c>
      <c r="H51" s="19">
        <v>9.4384344</v>
      </c>
      <c r="I51" s="19">
        <v>10.695251</v>
      </c>
      <c r="J51" s="19">
        <v>8.4053156</v>
      </c>
      <c r="K51" s="19">
        <v>8.8186968</v>
      </c>
      <c r="L51" s="19">
        <v>11.76875</v>
      </c>
      <c r="M51" s="19">
        <v>12.235522</v>
      </c>
      <c r="N51" s="19">
        <v>17.131749</v>
      </c>
      <c r="O51" s="19">
        <v>16.234177</v>
      </c>
      <c r="P51" s="19">
        <v>24.823762</v>
      </c>
      <c r="Q51" s="19">
        <v>19.622447</v>
      </c>
      <c r="R51" s="19">
        <v>15.415348</v>
      </c>
      <c r="S51" s="19">
        <v>18.353113</v>
      </c>
      <c r="T51" s="19">
        <v>16.060482</v>
      </c>
      <c r="U51" s="19">
        <v>10.75149</v>
      </c>
      <c r="V51" s="19">
        <v>12.082879</v>
      </c>
      <c r="W51" s="19">
        <v>15.383032</v>
      </c>
      <c r="X51" s="19">
        <v>17.933335</v>
      </c>
      <c r="Y51" s="19">
        <v>9.9371257</v>
      </c>
      <c r="Z51" s="19">
        <v>13.232924</v>
      </c>
      <c r="AA51" s="19">
        <v>12.274295</v>
      </c>
      <c r="AB51" s="19">
        <v>9.1842408</v>
      </c>
      <c r="AC51" s="19">
        <v>8.2310267</v>
      </c>
      <c r="AD51" s="19">
        <v>8.0252812</v>
      </c>
      <c r="AE51" s="19">
        <v>10.167684</v>
      </c>
      <c r="AF51" s="19">
        <v>7.4588795</v>
      </c>
      <c r="AG51" s="19">
        <v>8.6704878</v>
      </c>
      <c r="AH51" s="19">
        <v>8.2181224</v>
      </c>
      <c r="AI51" s="19">
        <v>8.6591086</v>
      </c>
      <c r="AJ51" s="19">
        <v>7.6619388</v>
      </c>
      <c r="AK51" s="19">
        <v>6.9634548</v>
      </c>
      <c r="AL51" s="19">
        <v>5.6952316</v>
      </c>
      <c r="AM51" s="19">
        <v>6.486682</v>
      </c>
      <c r="AN51" s="19">
        <v>6.9770033</v>
      </c>
      <c r="AO51" s="19">
        <v>7.6442902</v>
      </c>
      <c r="AP51" s="19">
        <v>7.7354434</v>
      </c>
      <c r="AQ51" s="19">
        <v>7.7836107</v>
      </c>
      <c r="AR51" s="19">
        <v>8.2080655</v>
      </c>
      <c r="AS51" s="19">
        <v>8.02446</v>
      </c>
      <c r="AT51" s="19">
        <v>7.7154271</v>
      </c>
      <c r="AU51" s="19">
        <v>795.84065</v>
      </c>
      <c r="AV51" s="19">
        <v>754.28678</v>
      </c>
      <c r="AW51" s="19">
        <v>805.70935</v>
      </c>
      <c r="AX51" s="19">
        <v>824.93123</v>
      </c>
      <c r="AY51" s="19">
        <v>850.42418</v>
      </c>
      <c r="AZ51" s="19">
        <v>846.95583</v>
      </c>
      <c r="BA51" s="19">
        <v>922.18813</v>
      </c>
      <c r="BB51" s="19">
        <v>916.88844</v>
      </c>
      <c r="BC51" s="19">
        <v>893.23704</v>
      </c>
      <c r="BD51" s="19">
        <v>932.96093</v>
      </c>
      <c r="BE51" s="19">
        <v>821.13805</v>
      </c>
      <c r="BF51" s="19">
        <v>1010.8076</v>
      </c>
      <c r="BG51" s="19">
        <v>1135.6499</v>
      </c>
      <c r="BH51" s="19">
        <v>1117.7855</v>
      </c>
      <c r="BI51" s="19">
        <v>1161.7918</v>
      </c>
      <c r="BJ51" s="19">
        <v>1137.9175</v>
      </c>
      <c r="BK51" s="19">
        <v>1095.4301</v>
      </c>
      <c r="BL51" s="19">
        <v>1131.2455</v>
      </c>
      <c r="BM51" s="19">
        <v>1159.3922</v>
      </c>
      <c r="BN51" s="19">
        <v>1250.0646</v>
      </c>
      <c r="BO51" s="19">
        <v>1238.5049</v>
      </c>
      <c r="BP51" s="19">
        <v>1225.5353</v>
      </c>
      <c r="BQ51" s="19">
        <v>1217.2064</v>
      </c>
      <c r="BR51" s="19">
        <v>1180.2946</v>
      </c>
      <c r="BS51" s="19">
        <v>1176.1809</v>
      </c>
      <c r="BT51" s="19">
        <v>1150.257</v>
      </c>
      <c r="BU51" s="19">
        <v>1232.5276</v>
      </c>
      <c r="BV51" s="19">
        <v>1252.8283</v>
      </c>
      <c r="BW51" s="19">
        <v>1299.4106</v>
      </c>
      <c r="BX51" s="19">
        <v>1313.8326</v>
      </c>
      <c r="BY51" s="19">
        <v>1336.0653</v>
      </c>
      <c r="BZ51" s="19">
        <v>1312.7669</v>
      </c>
      <c r="CA51" s="19">
        <v>1272.5003</v>
      </c>
      <c r="CB51" s="19">
        <v>1248.0522</v>
      </c>
      <c r="CC51" s="19">
        <v>1231.1536</v>
      </c>
      <c r="CD51" s="19">
        <v>1253.1599</v>
      </c>
      <c r="CE51" s="19">
        <v>1268.6059</v>
      </c>
      <c r="CF51" s="19">
        <v>1291.9994</v>
      </c>
      <c r="CG51" s="19">
        <v>1272.5738</v>
      </c>
      <c r="CH51" s="19">
        <v>1245.7247</v>
      </c>
      <c r="CI51" s="19">
        <v>1244.3657</v>
      </c>
      <c r="CJ51" s="2">
        <v>50.0524015842535</v>
      </c>
      <c r="CK51" s="2">
        <v>49.7201007480449</v>
      </c>
      <c r="CL51" s="2">
        <v>49.3684933372295</v>
      </c>
      <c r="CM51" s="2">
        <v>49.0015558769703</v>
      </c>
      <c r="CN51" s="2">
        <v>48.624828276431</v>
      </c>
      <c r="CO51" s="2">
        <v>48.2405928813212</v>
      </c>
      <c r="CP51" s="2">
        <v>48.1862070201889</v>
      </c>
      <c r="CQ51" s="2">
        <v>48.1185910390592</v>
      </c>
      <c r="CR51" s="2">
        <v>48.0331528469837</v>
      </c>
      <c r="CS51" s="2">
        <v>47.9238120538819</v>
      </c>
      <c r="CT51" s="2">
        <v>47.7871142807445</v>
      </c>
      <c r="CU51" s="2">
        <v>47.7457498411941</v>
      </c>
      <c r="CV51" s="2">
        <v>47.6860814051146</v>
      </c>
      <c r="CW51" s="2">
        <v>47.599352446652</v>
      </c>
      <c r="CX51" s="2">
        <v>47.4731986546482</v>
      </c>
      <c r="CY51" s="2">
        <v>47.3050200130995</v>
      </c>
      <c r="CZ51" s="2">
        <v>47.3049498141003</v>
      </c>
      <c r="DA51" s="2">
        <v>47.286462890361</v>
      </c>
      <c r="DB51" s="2">
        <v>47.2630404949528</v>
      </c>
      <c r="DC51" s="2">
        <v>47.2197435837933</v>
      </c>
      <c r="DD51" s="2">
        <v>46.9598027898028</v>
      </c>
      <c r="DE51" s="2">
        <v>46.8789253616142</v>
      </c>
      <c r="DF51" s="2">
        <v>46.8348503592072</v>
      </c>
      <c r="DG51" s="2">
        <v>46.8227697580932</v>
      </c>
      <c r="DH51" s="2">
        <v>46.834043969416</v>
      </c>
      <c r="DI51" s="2">
        <v>46.8658104775804</v>
      </c>
      <c r="DJ51" s="2">
        <v>46.9880689203599</v>
      </c>
      <c r="DK51" s="2">
        <v>47.144315740583</v>
      </c>
      <c r="DL51" s="2">
        <v>47.3390663211567</v>
      </c>
      <c r="DM51" s="2">
        <v>47.5774125738603</v>
      </c>
      <c r="DN51" s="2">
        <v>47.8649045131455</v>
      </c>
      <c r="DO51" s="2">
        <v>48.3886608161566</v>
      </c>
      <c r="DP51" s="2">
        <v>48.947306754457</v>
      </c>
      <c r="DQ51" s="2">
        <v>49.5444707657711</v>
      </c>
      <c r="DR51" s="2">
        <v>50.1778888150056</v>
      </c>
      <c r="DS51" s="2">
        <v>50.8493240660946</v>
      </c>
      <c r="DT51" s="2">
        <v>51.3802485747698</v>
      </c>
      <c r="DU51" s="2">
        <v>51.9412227044182</v>
      </c>
      <c r="DV51" s="2">
        <v>52.5321171134164</v>
      </c>
      <c r="DW51" s="2">
        <v>53.1474489597498</v>
      </c>
      <c r="DX51" s="2">
        <v>53.8249368602951</v>
      </c>
      <c r="DY51" s="2">
        <v>4170366.1</v>
      </c>
      <c r="DZ51" s="2">
        <v>4271816.812</v>
      </c>
      <c r="EA51" s="2">
        <v>4375741.849</v>
      </c>
      <c r="EB51" s="2">
        <v>4482201.717</v>
      </c>
      <c r="EC51" s="2">
        <v>4591258.398</v>
      </c>
      <c r="ED51" s="2">
        <v>4702975.4</v>
      </c>
      <c r="EE51" s="2">
        <v>4851575.249</v>
      </c>
      <c r="EF51" s="2">
        <v>5004882.02</v>
      </c>
      <c r="EG51" s="2">
        <v>5163045.173</v>
      </c>
      <c r="EH51" s="2">
        <v>5326218.925</v>
      </c>
      <c r="EI51" s="2">
        <v>5494562.4</v>
      </c>
      <c r="EJ51" s="2">
        <v>5682374.475</v>
      </c>
      <c r="EK51" s="2">
        <v>5876618.085</v>
      </c>
      <c r="EL51" s="2">
        <v>6077513.88</v>
      </c>
      <c r="EM51" s="2">
        <v>6285290.093</v>
      </c>
      <c r="EN51" s="2">
        <v>6500182.8</v>
      </c>
      <c r="EO51" s="2">
        <v>6743320.596</v>
      </c>
      <c r="EP51" s="2">
        <v>6995559.32</v>
      </c>
      <c r="EQ51" s="2">
        <v>7257239.868</v>
      </c>
      <c r="ER51" s="2">
        <v>7528715.917</v>
      </c>
      <c r="ES51" s="2">
        <v>7810354.4</v>
      </c>
      <c r="ET51" s="2">
        <v>8090055.538</v>
      </c>
      <c r="EU51" s="2">
        <v>8379775.729</v>
      </c>
      <c r="EV51" s="2">
        <v>8679873.954</v>
      </c>
      <c r="EW51" s="2">
        <v>8990722.054</v>
      </c>
      <c r="EX51" s="2">
        <v>9312705.2</v>
      </c>
      <c r="EY51" s="2">
        <v>9659092.99</v>
      </c>
      <c r="EZ51" s="2">
        <v>10018365.101</v>
      </c>
      <c r="FA51" s="2">
        <v>10391000.8</v>
      </c>
      <c r="FB51" s="2">
        <v>10777497.172</v>
      </c>
      <c r="FC51" s="2">
        <v>11178369.8</v>
      </c>
      <c r="FD51" s="2">
        <v>11620536.895</v>
      </c>
      <c r="FE51" s="2">
        <v>12080195.307</v>
      </c>
      <c r="FF51" s="2">
        <v>12558037.005</v>
      </c>
      <c r="FG51" s="2">
        <v>13054781.333</v>
      </c>
      <c r="FH51" s="2">
        <v>13571176.1</v>
      </c>
      <c r="FI51" s="2">
        <v>14059691.22</v>
      </c>
      <c r="FJ51" s="2">
        <v>14565877.083</v>
      </c>
      <c r="FK51" s="2">
        <v>15090375.962</v>
      </c>
      <c r="FL51" s="2">
        <v>15633853.586</v>
      </c>
      <c r="FM51" s="2">
        <v>16197000</v>
      </c>
      <c r="FN51" s="20">
        <v>8332</v>
      </c>
      <c r="FO51" s="20">
        <v>8591.73</v>
      </c>
      <c r="FP51" s="20">
        <v>8863.43</v>
      </c>
      <c r="FQ51" s="20">
        <v>9147.06</v>
      </c>
      <c r="FR51" s="20">
        <v>9442.21</v>
      </c>
      <c r="FS51" s="20">
        <v>9749</v>
      </c>
      <c r="FT51" s="20">
        <v>10068.39</v>
      </c>
      <c r="FU51" s="20">
        <v>10401.14</v>
      </c>
      <c r="FV51" s="20">
        <v>10748.92</v>
      </c>
      <c r="FW51" s="20">
        <v>11113.93</v>
      </c>
      <c r="FX51" s="20">
        <v>11498</v>
      </c>
      <c r="FY51" s="20">
        <v>11901.32</v>
      </c>
      <c r="FZ51" s="20">
        <v>12323.55</v>
      </c>
      <c r="GA51" s="20">
        <v>12768.06</v>
      </c>
      <c r="GB51" s="20">
        <v>13239.66</v>
      </c>
      <c r="GC51" s="20">
        <v>13741</v>
      </c>
      <c r="GD51" s="20">
        <v>14255</v>
      </c>
      <c r="GE51" s="20">
        <v>14794</v>
      </c>
      <c r="GF51" s="20">
        <v>15355</v>
      </c>
      <c r="GG51" s="20">
        <v>15944</v>
      </c>
      <c r="GH51" s="20">
        <v>16632</v>
      </c>
      <c r="GI51" s="20">
        <v>17253.11</v>
      </c>
      <c r="GJ51" s="20">
        <v>17881.83</v>
      </c>
      <c r="GK51" s="20">
        <v>18522.81</v>
      </c>
      <c r="GL51" s="20">
        <v>19184.4</v>
      </c>
      <c r="GM51" s="20">
        <v>19871</v>
      </c>
      <c r="GN51" s="20">
        <v>20578.56</v>
      </c>
      <c r="GO51" s="20">
        <v>21303.68</v>
      </c>
      <c r="GP51" s="20">
        <v>22043.55</v>
      </c>
      <c r="GQ51" s="20">
        <v>22794.51</v>
      </c>
      <c r="GR51" s="20">
        <v>23552</v>
      </c>
      <c r="GS51" s="20">
        <v>24304.08</v>
      </c>
      <c r="GT51" s="20">
        <v>25048.67</v>
      </c>
      <c r="GU51" s="20">
        <v>25783.62</v>
      </c>
      <c r="GV51" s="20">
        <v>26506.79</v>
      </c>
      <c r="GW51" s="20">
        <v>27216</v>
      </c>
      <c r="GX51" s="20">
        <v>27918.1</v>
      </c>
      <c r="GY51" s="20">
        <v>28043</v>
      </c>
      <c r="GZ51" s="20">
        <v>28726</v>
      </c>
      <c r="HA51" s="20">
        <v>29416</v>
      </c>
      <c r="HB51" s="20">
        <v>30092</v>
      </c>
    </row>
    <row r="52" spans="1:210" ht="12.75">
      <c r="A52" s="15" t="s">
        <v>203</v>
      </c>
      <c r="B52" s="15" t="s">
        <v>151</v>
      </c>
      <c r="C52" s="15">
        <v>51</v>
      </c>
      <c r="D52" s="16"/>
      <c r="E52" s="7">
        <f t="shared" si="0"/>
        <v>1.5832126833326041</v>
      </c>
      <c r="F52" s="19">
        <v>8.2078043</v>
      </c>
      <c r="G52" s="19">
        <v>9.8438272</v>
      </c>
      <c r="H52" s="19">
        <v>9.4088802</v>
      </c>
      <c r="I52" s="19">
        <v>17.81461</v>
      </c>
      <c r="J52" s="19">
        <v>12.359496</v>
      </c>
      <c r="K52" s="19">
        <v>12.120304</v>
      </c>
      <c r="L52" s="19">
        <v>18.797531</v>
      </c>
      <c r="M52" s="19">
        <v>20.252072</v>
      </c>
      <c r="N52" s="19">
        <v>24.525752</v>
      </c>
      <c r="O52" s="19">
        <v>22.396799</v>
      </c>
      <c r="P52" s="19">
        <v>20.266372</v>
      </c>
      <c r="Q52" s="19">
        <v>20.876697</v>
      </c>
      <c r="R52" s="19">
        <v>18.491611</v>
      </c>
      <c r="S52" s="19">
        <v>22.14143</v>
      </c>
      <c r="T52" s="19">
        <v>24.690923</v>
      </c>
      <c r="U52" s="19">
        <v>23.497236</v>
      </c>
      <c r="V52" s="19">
        <v>25.363508</v>
      </c>
      <c r="W52" s="19">
        <v>28.946743</v>
      </c>
      <c r="X52" s="19">
        <v>31.782244</v>
      </c>
      <c r="Y52" s="19">
        <v>34.159252</v>
      </c>
      <c r="Z52" s="19">
        <v>29.144438</v>
      </c>
      <c r="AA52" s="19">
        <v>28.887765</v>
      </c>
      <c r="AB52" s="19">
        <v>29.578661</v>
      </c>
      <c r="AC52" s="19">
        <v>30.759705</v>
      </c>
      <c r="AD52" s="19">
        <v>31.772927</v>
      </c>
      <c r="AE52" s="19">
        <v>31.034008</v>
      </c>
      <c r="AF52" s="19">
        <v>31.101834</v>
      </c>
      <c r="AG52" s="19">
        <v>32.560671</v>
      </c>
      <c r="AH52" s="19">
        <v>34.062298</v>
      </c>
      <c r="AI52" s="19">
        <v>36.487232</v>
      </c>
      <c r="AJ52" s="19">
        <v>38.429712</v>
      </c>
      <c r="AK52" s="19">
        <v>41.096829</v>
      </c>
      <c r="AL52" s="19">
        <v>39.703263</v>
      </c>
      <c r="AM52" s="19">
        <v>38.590016</v>
      </c>
      <c r="AN52" s="19">
        <v>40.707786</v>
      </c>
      <c r="AO52" s="19">
        <v>40.888678</v>
      </c>
      <c r="AP52" s="19">
        <v>41.635293</v>
      </c>
      <c r="AQ52" s="19">
        <v>37.057813</v>
      </c>
      <c r="AR52" s="19">
        <v>24.930961</v>
      </c>
      <c r="AS52" s="19">
        <v>28.586697</v>
      </c>
      <c r="AT52" s="19">
        <v>28.016622</v>
      </c>
      <c r="AU52" s="19">
        <v>1495.2418</v>
      </c>
      <c r="AV52" s="19">
        <v>1542.2113</v>
      </c>
      <c r="AW52" s="19">
        <v>1536.0883</v>
      </c>
      <c r="AX52" s="19">
        <v>1672.1405</v>
      </c>
      <c r="AY52" s="19">
        <v>1755.7625</v>
      </c>
      <c r="AZ52" s="19">
        <v>1802.6505</v>
      </c>
      <c r="BA52" s="19">
        <v>2009.31</v>
      </c>
      <c r="BB52" s="19">
        <v>2077.4697</v>
      </c>
      <c r="BC52" s="19">
        <v>2289.1999</v>
      </c>
      <c r="BD52" s="19">
        <v>2564.1972</v>
      </c>
      <c r="BE52" s="19">
        <v>2715.5795</v>
      </c>
      <c r="BF52" s="19">
        <v>2894.1982</v>
      </c>
      <c r="BG52" s="19">
        <v>2962.955</v>
      </c>
      <c r="BH52" s="19">
        <v>3299.1603</v>
      </c>
      <c r="BI52" s="19">
        <v>3501.1699</v>
      </c>
      <c r="BJ52" s="19">
        <v>3656.5494</v>
      </c>
      <c r="BK52" s="19">
        <v>4022.1775</v>
      </c>
      <c r="BL52" s="19">
        <v>4396.4266</v>
      </c>
      <c r="BM52" s="19">
        <v>4746.0952</v>
      </c>
      <c r="BN52" s="19">
        <v>5035.3811</v>
      </c>
      <c r="BO52" s="19">
        <v>4789.83</v>
      </c>
      <c r="BP52" s="19">
        <v>5018.1573</v>
      </c>
      <c r="BQ52" s="19">
        <v>5312.8817</v>
      </c>
      <c r="BR52" s="19">
        <v>5815.7532</v>
      </c>
      <c r="BS52" s="19">
        <v>6236.6414</v>
      </c>
      <c r="BT52" s="19">
        <v>6568.8854</v>
      </c>
      <c r="BU52" s="19">
        <v>7213.361</v>
      </c>
      <c r="BV52" s="19">
        <v>7945.7023</v>
      </c>
      <c r="BW52" s="19">
        <v>8714.7604</v>
      </c>
      <c r="BX52" s="19">
        <v>9189.8615</v>
      </c>
      <c r="BY52" s="19">
        <v>9952.3898</v>
      </c>
      <c r="BZ52" s="19">
        <v>10803.992</v>
      </c>
      <c r="CA52" s="19">
        <v>11242.848</v>
      </c>
      <c r="CB52" s="19">
        <v>11717.328</v>
      </c>
      <c r="CC52" s="19">
        <v>12583.919</v>
      </c>
      <c r="CD52" s="19">
        <v>13551.571</v>
      </c>
      <c r="CE52" s="19">
        <v>14319.892</v>
      </c>
      <c r="CF52" s="19">
        <v>14785.864</v>
      </c>
      <c r="CG52" s="19">
        <v>13443.795</v>
      </c>
      <c r="CH52" s="19">
        <v>14809.683</v>
      </c>
      <c r="CI52" s="19">
        <v>15875.841</v>
      </c>
      <c r="CJ52" s="2">
        <v>54.7292136943567</v>
      </c>
      <c r="CK52" s="2">
        <v>54.3627650623157</v>
      </c>
      <c r="CL52" s="2">
        <v>54.0639737095836</v>
      </c>
      <c r="CM52" s="2">
        <v>53.8229924248426</v>
      </c>
      <c r="CN52" s="2">
        <v>53.6311873592246</v>
      </c>
      <c r="CO52" s="2">
        <v>53.4809214861549</v>
      </c>
      <c r="CP52" s="2">
        <v>53.6368993905757</v>
      </c>
      <c r="CQ52" s="2">
        <v>53.8357506940977</v>
      </c>
      <c r="CR52" s="2">
        <v>54.0715368531223</v>
      </c>
      <c r="CS52" s="2">
        <v>54.3388288598787</v>
      </c>
      <c r="CT52" s="2">
        <v>54.6326225605363</v>
      </c>
      <c r="CU52" s="2">
        <v>55.3643863200864</v>
      </c>
      <c r="CV52" s="2">
        <v>56.1350692380879</v>
      </c>
      <c r="CW52" s="2">
        <v>56.940749898261</v>
      </c>
      <c r="CX52" s="2">
        <v>57.7776723826543</v>
      </c>
      <c r="CY52" s="2">
        <v>58.6422113885661</v>
      </c>
      <c r="CZ52" s="2">
        <v>59.3075220787191</v>
      </c>
      <c r="DA52" s="2">
        <v>60.0037127320664</v>
      </c>
      <c r="DB52" s="2">
        <v>60.7324805377478</v>
      </c>
      <c r="DC52" s="2">
        <v>61.4709850002664</v>
      </c>
      <c r="DD52" s="2">
        <v>62.1917951946281</v>
      </c>
      <c r="DE52" s="2">
        <v>62.7612182940371</v>
      </c>
      <c r="DF52" s="2">
        <v>63.3445708691451</v>
      </c>
      <c r="DG52" s="2">
        <v>63.9788252317715</v>
      </c>
      <c r="DH52" s="2">
        <v>64.7740346978172</v>
      </c>
      <c r="DI52" s="2">
        <v>65.7433164240553</v>
      </c>
      <c r="DJ52" s="2">
        <v>66.4552823912199</v>
      </c>
      <c r="DK52" s="2">
        <v>67.159618424534</v>
      </c>
      <c r="DL52" s="2">
        <v>67.8628762596784</v>
      </c>
      <c r="DM52" s="2">
        <v>68.571642118924</v>
      </c>
      <c r="DN52" s="2">
        <v>69.1583668851618</v>
      </c>
      <c r="DO52" s="2">
        <v>69.5694968567995</v>
      </c>
      <c r="DP52" s="2">
        <v>69.995440716396</v>
      </c>
      <c r="DQ52" s="2">
        <v>70.4329600735428</v>
      </c>
      <c r="DR52" s="2">
        <v>70.8724829595303</v>
      </c>
      <c r="DS52" s="2">
        <v>70.9361073780853</v>
      </c>
      <c r="DT52" s="2">
        <v>71.0931073036793</v>
      </c>
      <c r="DU52" s="2">
        <v>71.2615250467859</v>
      </c>
      <c r="DV52" s="2">
        <v>71.5847301186078</v>
      </c>
      <c r="DW52" s="2">
        <v>71.9177530729133</v>
      </c>
      <c r="DX52" s="2">
        <v>72.1621851599728</v>
      </c>
      <c r="DY52" s="2">
        <v>13683945.3</v>
      </c>
      <c r="DZ52" s="2">
        <v>13985071.381</v>
      </c>
      <c r="EA52" s="2">
        <v>14292898.136</v>
      </c>
      <c r="EB52" s="2">
        <v>14607576.291</v>
      </c>
      <c r="EC52" s="2">
        <v>14929259.994</v>
      </c>
      <c r="ED52" s="2">
        <v>15258106.9</v>
      </c>
      <c r="EE52" s="2">
        <v>15671489.808</v>
      </c>
      <c r="EF52" s="2">
        <v>16096098.072</v>
      </c>
      <c r="EG52" s="2">
        <v>16532237.214</v>
      </c>
      <c r="EH52" s="2">
        <v>16980221.085</v>
      </c>
      <c r="EI52" s="2">
        <v>17440372.1</v>
      </c>
      <c r="EJ52" s="2">
        <v>18046475.709</v>
      </c>
      <c r="EK52" s="2">
        <v>18673695.66</v>
      </c>
      <c r="EL52" s="2">
        <v>19322769.455</v>
      </c>
      <c r="EM52" s="2">
        <v>19994460.416</v>
      </c>
      <c r="EN52" s="2">
        <v>20689558.6</v>
      </c>
      <c r="EO52" s="2">
        <v>21261153.59</v>
      </c>
      <c r="EP52" s="2">
        <v>21848551.88</v>
      </c>
      <c r="EQ52" s="2">
        <v>22452190.73</v>
      </c>
      <c r="ER52" s="2">
        <v>23072519.51</v>
      </c>
      <c r="ES52" s="2">
        <v>23710000</v>
      </c>
      <c r="ET52" s="2">
        <v>24303026.56</v>
      </c>
      <c r="EU52" s="2">
        <v>24910885.94</v>
      </c>
      <c r="EV52" s="2">
        <v>25533949.15</v>
      </c>
      <c r="EW52" s="2">
        <v>26172596.46</v>
      </c>
      <c r="EX52" s="2">
        <v>26827217.7</v>
      </c>
      <c r="EY52" s="2">
        <v>27368943.5</v>
      </c>
      <c r="EZ52" s="2">
        <v>27921611.36</v>
      </c>
      <c r="FA52" s="2">
        <v>28485442.31</v>
      </c>
      <c r="FB52" s="2">
        <v>29060661.93</v>
      </c>
      <c r="FC52" s="2">
        <v>29647500.3</v>
      </c>
      <c r="FD52" s="2">
        <v>30101329.9</v>
      </c>
      <c r="FE52" s="2">
        <v>30562109.28</v>
      </c>
      <c r="FF52" s="2">
        <v>31029944.89</v>
      </c>
      <c r="FG52" s="2">
        <v>31504944.85</v>
      </c>
      <c r="FH52" s="2">
        <v>31987218.9</v>
      </c>
      <c r="FI52" s="2">
        <v>32365137.1</v>
      </c>
      <c r="FJ52" s="2">
        <v>32747521.22</v>
      </c>
      <c r="FK52" s="2">
        <v>33134424.03</v>
      </c>
      <c r="FL52" s="2">
        <v>33525898.95</v>
      </c>
      <c r="FM52" s="2">
        <v>33922000</v>
      </c>
      <c r="FN52" s="20">
        <v>25252.067</v>
      </c>
      <c r="FO52" s="20">
        <v>25981.723</v>
      </c>
      <c r="FP52" s="20">
        <v>26700.361</v>
      </c>
      <c r="FQ52" s="20">
        <v>27410.385</v>
      </c>
      <c r="FR52" s="20">
        <v>28114.196</v>
      </c>
      <c r="FS52" s="20">
        <v>28814.201</v>
      </c>
      <c r="FT52" s="20">
        <v>29508.792</v>
      </c>
      <c r="FU52" s="20">
        <v>30196.363</v>
      </c>
      <c r="FV52" s="20">
        <v>30879.319</v>
      </c>
      <c r="FW52" s="20">
        <v>31560.064</v>
      </c>
      <c r="FX52" s="20">
        <v>32241</v>
      </c>
      <c r="FY52" s="20">
        <v>32883</v>
      </c>
      <c r="FZ52" s="20">
        <v>33505</v>
      </c>
      <c r="GA52" s="20">
        <v>34103</v>
      </c>
      <c r="GB52" s="20">
        <v>34692</v>
      </c>
      <c r="GC52" s="20">
        <v>35281</v>
      </c>
      <c r="GD52" s="20">
        <v>35849</v>
      </c>
      <c r="GE52" s="20">
        <v>36412</v>
      </c>
      <c r="GF52" s="20">
        <v>36969</v>
      </c>
      <c r="GG52" s="20">
        <v>37534</v>
      </c>
      <c r="GH52" s="20">
        <v>38124</v>
      </c>
      <c r="GI52" s="20">
        <v>38723</v>
      </c>
      <c r="GJ52" s="20">
        <v>39326</v>
      </c>
      <c r="GK52" s="20">
        <v>39910</v>
      </c>
      <c r="GL52" s="20">
        <v>40406</v>
      </c>
      <c r="GM52" s="20">
        <v>40806</v>
      </c>
      <c r="GN52" s="20">
        <v>41214</v>
      </c>
      <c r="GO52" s="20">
        <v>41622</v>
      </c>
      <c r="GP52" s="20">
        <v>42031</v>
      </c>
      <c r="GQ52" s="20">
        <v>42449</v>
      </c>
      <c r="GR52" s="20">
        <v>42869</v>
      </c>
      <c r="GS52" s="20">
        <v>43296</v>
      </c>
      <c r="GT52" s="20">
        <v>43748</v>
      </c>
      <c r="GU52" s="20">
        <v>44195</v>
      </c>
      <c r="GV52" s="20">
        <v>44642</v>
      </c>
      <c r="GW52" s="20">
        <v>45093</v>
      </c>
      <c r="GX52" s="20">
        <v>45545</v>
      </c>
      <c r="GY52" s="20">
        <v>45991</v>
      </c>
      <c r="GZ52" s="20">
        <v>46430</v>
      </c>
      <c r="HA52" s="20">
        <v>46858</v>
      </c>
      <c r="HB52" s="20">
        <v>47275</v>
      </c>
    </row>
    <row r="53" spans="1:210" ht="12.75">
      <c r="A53" s="15" t="s">
        <v>52</v>
      </c>
      <c r="B53" s="15" t="s">
        <v>153</v>
      </c>
      <c r="C53" s="15">
        <v>52</v>
      </c>
      <c r="D53" s="16"/>
      <c r="E53" s="7">
        <f t="shared" si="0"/>
        <v>-6.0461272291043</v>
      </c>
      <c r="F53" s="19">
        <v>0.56134197</v>
      </c>
      <c r="G53" s="19">
        <v>1.1535618</v>
      </c>
      <c r="H53" s="19">
        <v>2.0891517</v>
      </c>
      <c r="I53" s="19">
        <v>2.6527769</v>
      </c>
      <c r="J53" s="19">
        <v>3.0463245</v>
      </c>
      <c r="K53" s="19">
        <v>3.5853573</v>
      </c>
      <c r="L53" s="19">
        <v>3.1581207</v>
      </c>
      <c r="M53" s="19">
        <v>3.7579887</v>
      </c>
      <c r="N53" s="19">
        <v>3.6224785</v>
      </c>
      <c r="O53" s="19">
        <v>3.5868397</v>
      </c>
      <c r="P53" s="19">
        <v>3.6465114</v>
      </c>
      <c r="Q53" s="19">
        <v>4.3573334</v>
      </c>
      <c r="R53" s="19">
        <v>4.9600239</v>
      </c>
      <c r="S53" s="19">
        <v>5.9265786</v>
      </c>
      <c r="T53" s="19">
        <v>4.9646598</v>
      </c>
      <c r="U53" s="19">
        <v>7.360324</v>
      </c>
      <c r="V53" s="19">
        <v>10.492663</v>
      </c>
      <c r="W53" s="19">
        <v>13.790151</v>
      </c>
      <c r="X53" s="19">
        <v>9.7287388</v>
      </c>
      <c r="Y53" s="19">
        <v>11.550361</v>
      </c>
      <c r="Z53" s="19">
        <v>14.522277</v>
      </c>
      <c r="AA53" s="19">
        <v>14.339391</v>
      </c>
      <c r="AB53" s="19">
        <v>16.118162</v>
      </c>
      <c r="AC53" s="19">
        <v>9.3865363</v>
      </c>
      <c r="AD53" s="19">
        <v>11.647269</v>
      </c>
      <c r="AE53" s="19">
        <v>14.273981</v>
      </c>
      <c r="AF53" s="19">
        <v>11.401329</v>
      </c>
      <c r="AG53" s="19">
        <v>10.932657</v>
      </c>
      <c r="AH53" s="19">
        <v>12.900861</v>
      </c>
      <c r="AI53" s="19">
        <v>18.91118</v>
      </c>
      <c r="AJ53" s="19">
        <v>23.939003</v>
      </c>
      <c r="AK53" s="19">
        <v>30.406253</v>
      </c>
      <c r="AL53" s="19">
        <v>27.544941</v>
      </c>
      <c r="AM53" s="19">
        <v>27.674432</v>
      </c>
      <c r="AN53" s="19">
        <v>30.026853</v>
      </c>
      <c r="AO53" s="19">
        <v>39.598512</v>
      </c>
      <c r="AP53" s="19">
        <v>47.196873</v>
      </c>
      <c r="AQ53" s="19">
        <v>43.416598</v>
      </c>
      <c r="AR53" s="19">
        <v>36.378496</v>
      </c>
      <c r="AS53" s="19">
        <v>34.814136</v>
      </c>
      <c r="AT53" s="19">
        <v>32.82482</v>
      </c>
      <c r="AU53" s="19">
        <v>698.23653</v>
      </c>
      <c r="AV53" s="19">
        <v>699.48821</v>
      </c>
      <c r="AW53" s="19">
        <v>772.29916</v>
      </c>
      <c r="AX53" s="19">
        <v>825.45258</v>
      </c>
      <c r="AY53" s="19">
        <v>863.91309</v>
      </c>
      <c r="AZ53" s="19">
        <v>864.94891</v>
      </c>
      <c r="BA53" s="19">
        <v>846.44612</v>
      </c>
      <c r="BB53" s="19">
        <v>913.12512</v>
      </c>
      <c r="BC53" s="19">
        <v>889.66116</v>
      </c>
      <c r="BD53" s="19">
        <v>881.32755</v>
      </c>
      <c r="BE53" s="19">
        <v>882.92192</v>
      </c>
      <c r="BF53" s="19">
        <v>913.35043</v>
      </c>
      <c r="BG53" s="19">
        <v>907.96492</v>
      </c>
      <c r="BH53" s="19">
        <v>1090.1811</v>
      </c>
      <c r="BI53" s="19">
        <v>1210.4494</v>
      </c>
      <c r="BJ53" s="19">
        <v>1053.5858</v>
      </c>
      <c r="BK53" s="19">
        <v>1075.9837</v>
      </c>
      <c r="BL53" s="19">
        <v>1188.6199</v>
      </c>
      <c r="BM53" s="19">
        <v>1454.8221</v>
      </c>
      <c r="BN53" s="19">
        <v>1423.7232</v>
      </c>
      <c r="BO53" s="19">
        <v>1358.154</v>
      </c>
      <c r="BP53" s="19">
        <v>1347.2467</v>
      </c>
      <c r="BQ53" s="19">
        <v>1332.4897</v>
      </c>
      <c r="BR53" s="19">
        <v>1336.7945</v>
      </c>
      <c r="BS53" s="19">
        <v>1293.7336</v>
      </c>
      <c r="BT53" s="19">
        <v>1312.0532</v>
      </c>
      <c r="BU53" s="19">
        <v>1371.7808</v>
      </c>
      <c r="BV53" s="19">
        <v>1406.3851</v>
      </c>
      <c r="BW53" s="19">
        <v>1488.481</v>
      </c>
      <c r="BX53" s="19">
        <v>1451.8051</v>
      </c>
      <c r="BY53" s="19">
        <v>1369.3038</v>
      </c>
      <c r="BZ53" s="19">
        <v>1266.9502</v>
      </c>
      <c r="CA53" s="19">
        <v>1327.1848</v>
      </c>
      <c r="CB53" s="19">
        <v>1338.2048</v>
      </c>
      <c r="CC53" s="19">
        <v>1420.2825</v>
      </c>
      <c r="CD53" s="19">
        <v>1349.1704</v>
      </c>
      <c r="CE53" s="19">
        <v>1319.9551</v>
      </c>
      <c r="CF53" s="19">
        <v>1473.642</v>
      </c>
      <c r="CG53" s="19">
        <v>1505.4258</v>
      </c>
      <c r="CH53" s="19">
        <v>1526.4774</v>
      </c>
      <c r="CI53" s="19">
        <v>1591.6717</v>
      </c>
      <c r="CJ53" s="2">
        <v>55.9234498308906</v>
      </c>
      <c r="CK53" s="2">
        <v>55.7841718959566</v>
      </c>
      <c r="CL53" s="2">
        <v>55.7299859566244</v>
      </c>
      <c r="CM53" s="2">
        <v>55.7409138454109</v>
      </c>
      <c r="CN53" s="2">
        <v>55.8018911125037</v>
      </c>
      <c r="CO53" s="2">
        <v>55.8992354124748</v>
      </c>
      <c r="CP53" s="2">
        <v>55.770440041001</v>
      </c>
      <c r="CQ53" s="2">
        <v>55.6563434391238</v>
      </c>
      <c r="CR53" s="2">
        <v>55.5490967580103</v>
      </c>
      <c r="CS53" s="2">
        <v>55.4420287953987</v>
      </c>
      <c r="CT53" s="2">
        <v>55.3295454545455</v>
      </c>
      <c r="CU53" s="2">
        <v>55.2814699485188</v>
      </c>
      <c r="CV53" s="2">
        <v>55.2233470457877</v>
      </c>
      <c r="CW53" s="2">
        <v>55.1534578662246</v>
      </c>
      <c r="CX53" s="2">
        <v>55.071206490638</v>
      </c>
      <c r="CY53" s="2">
        <v>54.9770106470107</v>
      </c>
      <c r="CZ53" s="2">
        <v>54.9719976834596</v>
      </c>
      <c r="DA53" s="2">
        <v>54.9574259314456</v>
      </c>
      <c r="DB53" s="2">
        <v>54.933606467803</v>
      </c>
      <c r="DC53" s="2">
        <v>54.8996345421925</v>
      </c>
      <c r="DD53" s="2">
        <v>54.8575550660793</v>
      </c>
      <c r="DE53" s="2">
        <v>54.8503317368795</v>
      </c>
      <c r="DF53" s="2">
        <v>54.8435860100279</v>
      </c>
      <c r="DG53" s="2">
        <v>54.8416428242728</v>
      </c>
      <c r="DH53" s="2">
        <v>54.8495659363179</v>
      </c>
      <c r="DI53" s="2">
        <v>54.873070348455</v>
      </c>
      <c r="DJ53" s="2">
        <v>54.8860089071953</v>
      </c>
      <c r="DK53" s="2">
        <v>54.9259068028969</v>
      </c>
      <c r="DL53" s="2">
        <v>54.9991453022601</v>
      </c>
      <c r="DM53" s="2">
        <v>55.1123481234251</v>
      </c>
      <c r="DN53" s="2">
        <v>55.2724316290131</v>
      </c>
      <c r="DO53" s="2">
        <v>55.5107688679245</v>
      </c>
      <c r="DP53" s="2">
        <v>55.7053069385563</v>
      </c>
      <c r="DQ53" s="2">
        <v>55.8555610846312</v>
      </c>
      <c r="DR53" s="2">
        <v>55.9616849874389</v>
      </c>
      <c r="DS53" s="2">
        <v>56.0229320492242</v>
      </c>
      <c r="DT53" s="2">
        <v>55.7911790512923</v>
      </c>
      <c r="DU53" s="2">
        <v>55.6654538774419</v>
      </c>
      <c r="DV53" s="2">
        <v>55.6452348477572</v>
      </c>
      <c r="DW53" s="2">
        <v>55.7304180426642</v>
      </c>
      <c r="DX53" s="2">
        <v>55.9213759213759</v>
      </c>
      <c r="DY53" s="2">
        <v>496041</v>
      </c>
      <c r="DZ53" s="2">
        <v>507423.9844</v>
      </c>
      <c r="EA53" s="2">
        <v>519069.0892</v>
      </c>
      <c r="EB53" s="2">
        <v>530982.3712</v>
      </c>
      <c r="EC53" s="2">
        <v>543170.0279</v>
      </c>
      <c r="ED53" s="2">
        <v>555638.4</v>
      </c>
      <c r="EE53" s="2">
        <v>565852.4617</v>
      </c>
      <c r="EF53" s="2">
        <v>576254.6487</v>
      </c>
      <c r="EG53" s="2">
        <v>586848.4327</v>
      </c>
      <c r="EH53" s="2">
        <v>597637.3494</v>
      </c>
      <c r="EI53" s="2">
        <v>608625</v>
      </c>
      <c r="EJ53" s="2">
        <v>620667.1757</v>
      </c>
      <c r="EK53" s="2">
        <v>632947.9145</v>
      </c>
      <c r="EL53" s="2">
        <v>645471.9481</v>
      </c>
      <c r="EM53" s="2">
        <v>658244.1027</v>
      </c>
      <c r="EN53" s="2">
        <v>671269.3</v>
      </c>
      <c r="EO53" s="2">
        <v>685803.1571</v>
      </c>
      <c r="EP53" s="2">
        <v>700652.2232</v>
      </c>
      <c r="EQ53" s="2">
        <v>715823.3458</v>
      </c>
      <c r="ER53" s="2">
        <v>731323.5217</v>
      </c>
      <c r="ES53" s="2">
        <v>747159.9</v>
      </c>
      <c r="ET53" s="2">
        <v>763884.115</v>
      </c>
      <c r="EU53" s="2">
        <v>780983.6335</v>
      </c>
      <c r="EV53" s="2">
        <v>798466.8987</v>
      </c>
      <c r="EW53" s="2">
        <v>816342.5447</v>
      </c>
      <c r="EX53" s="2">
        <v>834619.4</v>
      </c>
      <c r="EY53" s="2">
        <v>852818.8064</v>
      </c>
      <c r="EZ53" s="2">
        <v>871415.9892</v>
      </c>
      <c r="FA53" s="2">
        <v>890419.6627</v>
      </c>
      <c r="FB53" s="2">
        <v>909838.7327</v>
      </c>
      <c r="FC53" s="2">
        <v>929682.3</v>
      </c>
      <c r="FD53" s="2">
        <v>952054.0947</v>
      </c>
      <c r="FE53" s="2">
        <v>974965.4231</v>
      </c>
      <c r="FF53" s="2">
        <v>998429.3255</v>
      </c>
      <c r="FG53" s="2">
        <v>1022459.1579</v>
      </c>
      <c r="FH53" s="2">
        <v>1047068.6</v>
      </c>
      <c r="FI53" s="2">
        <v>1064651.9116</v>
      </c>
      <c r="FJ53" s="2">
        <v>1082531.6481</v>
      </c>
      <c r="FK53" s="2">
        <v>1100712.826</v>
      </c>
      <c r="FL53" s="2">
        <v>1119200.5473</v>
      </c>
      <c r="FM53" s="2">
        <v>1138000</v>
      </c>
      <c r="FN53" s="20">
        <v>870</v>
      </c>
      <c r="FO53" s="20">
        <v>888.63</v>
      </c>
      <c r="FP53" s="20">
        <v>907.14</v>
      </c>
      <c r="FQ53" s="20">
        <v>925.62</v>
      </c>
      <c r="FR53" s="20">
        <v>944.21</v>
      </c>
      <c r="FS53" s="20">
        <v>963</v>
      </c>
      <c r="FT53" s="20">
        <v>982.11</v>
      </c>
      <c r="FU53" s="20">
        <v>1001.66</v>
      </c>
      <c r="FV53" s="20">
        <v>1021.74</v>
      </c>
      <c r="FW53" s="20">
        <v>1042.49</v>
      </c>
      <c r="FX53" s="20">
        <v>1064</v>
      </c>
      <c r="FY53" s="20">
        <v>1085.97</v>
      </c>
      <c r="FZ53" s="20">
        <v>1109.13</v>
      </c>
      <c r="GA53" s="20">
        <v>1133.61</v>
      </c>
      <c r="GB53" s="20">
        <v>1159.55</v>
      </c>
      <c r="GC53" s="20">
        <v>1187</v>
      </c>
      <c r="GD53" s="20">
        <v>1216.04</v>
      </c>
      <c r="GE53" s="20">
        <v>1246.78</v>
      </c>
      <c r="GF53" s="20">
        <v>1278.95</v>
      </c>
      <c r="GG53" s="20">
        <v>1312.12</v>
      </c>
      <c r="GH53" s="20">
        <v>1346</v>
      </c>
      <c r="GI53" s="20">
        <v>1380.62</v>
      </c>
      <c r="GJ53" s="20">
        <v>1415.98</v>
      </c>
      <c r="GK53" s="20">
        <v>1452.02</v>
      </c>
      <c r="GL53" s="20">
        <v>1488.7</v>
      </c>
      <c r="GM53" s="20">
        <v>1526</v>
      </c>
      <c r="GN53" s="20">
        <v>1563.9</v>
      </c>
      <c r="GO53" s="20">
        <v>1602.42</v>
      </c>
      <c r="GP53" s="20">
        <v>1641.58</v>
      </c>
      <c r="GQ53" s="20">
        <v>1681.42</v>
      </c>
      <c r="GR53" s="20">
        <v>1722</v>
      </c>
      <c r="GS53" s="20">
        <v>1762.7</v>
      </c>
      <c r="GT53" s="20">
        <v>1803.49</v>
      </c>
      <c r="GU53" s="20">
        <v>1844.33</v>
      </c>
      <c r="GV53" s="20">
        <v>1885.18</v>
      </c>
      <c r="GW53" s="20">
        <v>1926</v>
      </c>
      <c r="GX53" s="20">
        <v>1968.33</v>
      </c>
      <c r="GY53" s="20">
        <v>1944.71</v>
      </c>
      <c r="GZ53" s="20">
        <v>1978.09</v>
      </c>
      <c r="HA53" s="20">
        <v>2008.24</v>
      </c>
      <c r="HB53" s="20">
        <v>2035</v>
      </c>
    </row>
    <row r="54" spans="1:210" ht="12.75">
      <c r="A54" s="15" t="s">
        <v>53</v>
      </c>
      <c r="B54" s="15" t="s">
        <v>154</v>
      </c>
      <c r="C54" s="15">
        <v>53</v>
      </c>
      <c r="D54" s="16"/>
      <c r="E54" s="7">
        <f t="shared" si="0"/>
        <v>0.9604787570791444</v>
      </c>
      <c r="F54" s="19">
        <v>28.88775</v>
      </c>
      <c r="G54" s="19">
        <v>31.214939</v>
      </c>
      <c r="H54" s="19">
        <v>32.767371</v>
      </c>
      <c r="I54" s="19">
        <v>31.989456</v>
      </c>
      <c r="J54" s="19">
        <v>32.387815</v>
      </c>
      <c r="K54" s="19">
        <v>30.688666</v>
      </c>
      <c r="L54" s="19">
        <v>28.170023</v>
      </c>
      <c r="M54" s="19">
        <v>23.088202</v>
      </c>
      <c r="N54" s="19">
        <v>21.402475</v>
      </c>
      <c r="O54" s="19">
        <v>22.324409</v>
      </c>
      <c r="P54" s="19">
        <v>26.340904</v>
      </c>
      <c r="Q54" s="19">
        <v>28.869888</v>
      </c>
      <c r="R54" s="19">
        <v>27.576406</v>
      </c>
      <c r="S54" s="19">
        <v>27.500125</v>
      </c>
      <c r="T54" s="19">
        <v>22.061639</v>
      </c>
      <c r="U54" s="19">
        <v>20.747565</v>
      </c>
      <c r="V54" s="19">
        <v>20.461101</v>
      </c>
      <c r="W54" s="19">
        <v>14.548475</v>
      </c>
      <c r="X54" s="19">
        <v>20.424985</v>
      </c>
      <c r="Y54" s="19">
        <v>16.202687</v>
      </c>
      <c r="Z54" s="19">
        <v>20.518099</v>
      </c>
      <c r="AA54" s="19">
        <v>20.523448</v>
      </c>
      <c r="AB54" s="19">
        <v>20.889146</v>
      </c>
      <c r="AC54" s="19">
        <v>18.510735</v>
      </c>
      <c r="AD54" s="19">
        <v>18.544479</v>
      </c>
      <c r="AE54" s="19">
        <v>15.771039</v>
      </c>
      <c r="AF54" s="19">
        <v>19.003507</v>
      </c>
      <c r="AG54" s="19">
        <v>20.560998</v>
      </c>
      <c r="AH54" s="19">
        <v>21.199982</v>
      </c>
      <c r="AI54" s="19">
        <v>23.630906</v>
      </c>
      <c r="AJ54" s="19">
        <v>22.599121</v>
      </c>
      <c r="AK54" s="19">
        <v>25.672482</v>
      </c>
      <c r="AL54" s="19">
        <v>22.741085</v>
      </c>
      <c r="AM54" s="19">
        <v>28.008236</v>
      </c>
      <c r="AN54" s="19">
        <v>24.448487</v>
      </c>
      <c r="AO54" s="19">
        <v>23.664121</v>
      </c>
      <c r="AP54" s="19">
        <v>23.678579</v>
      </c>
      <c r="AQ54" s="19">
        <v>25.243015</v>
      </c>
      <c r="AR54" s="19">
        <v>24.48874</v>
      </c>
      <c r="AS54" s="19">
        <v>26.970005</v>
      </c>
      <c r="AT54" s="19">
        <v>25.292077</v>
      </c>
      <c r="AU54" s="19">
        <v>11703.684</v>
      </c>
      <c r="AV54" s="19">
        <v>11979.563</v>
      </c>
      <c r="AW54" s="19">
        <v>12040.063</v>
      </c>
      <c r="AX54" s="19">
        <v>12162.679</v>
      </c>
      <c r="AY54" s="19">
        <v>13100.023</v>
      </c>
      <c r="AZ54" s="19">
        <v>13114.927</v>
      </c>
      <c r="BA54" s="19">
        <v>13176.915</v>
      </c>
      <c r="BB54" s="19">
        <v>13177.331</v>
      </c>
      <c r="BC54" s="19">
        <v>13708.159</v>
      </c>
      <c r="BD54" s="19">
        <v>15069.479</v>
      </c>
      <c r="BE54" s="19">
        <v>15121.369</v>
      </c>
      <c r="BF54" s="19">
        <v>15446.947</v>
      </c>
      <c r="BG54" s="19">
        <v>16274.15</v>
      </c>
      <c r="BH54" s="19">
        <v>17518.268</v>
      </c>
      <c r="BI54" s="19">
        <v>17858.662</v>
      </c>
      <c r="BJ54" s="19">
        <v>16263.427</v>
      </c>
      <c r="BK54" s="19">
        <v>16576.863</v>
      </c>
      <c r="BL54" s="19">
        <v>16586.717</v>
      </c>
      <c r="BM54" s="19">
        <v>17463.98</v>
      </c>
      <c r="BN54" s="19">
        <v>17689.265</v>
      </c>
      <c r="BO54" s="19">
        <v>17858.674</v>
      </c>
      <c r="BP54" s="19">
        <v>17667.342</v>
      </c>
      <c r="BQ54" s="19">
        <v>17862.443</v>
      </c>
      <c r="BR54" s="19">
        <v>18344.482</v>
      </c>
      <c r="BS54" s="19">
        <v>19558.31</v>
      </c>
      <c r="BT54" s="19">
        <v>20033.765</v>
      </c>
      <c r="BU54" s="19">
        <v>21697.184</v>
      </c>
      <c r="BV54" s="19">
        <v>22059.609</v>
      </c>
      <c r="BW54" s="19">
        <v>24326.28</v>
      </c>
      <c r="BX54" s="19">
        <v>26712.476</v>
      </c>
      <c r="BY54" s="19">
        <v>26891.327</v>
      </c>
      <c r="BZ54" s="19">
        <v>28268.019</v>
      </c>
      <c r="CA54" s="19">
        <v>29101.864</v>
      </c>
      <c r="CB54" s="19">
        <v>31453.516</v>
      </c>
      <c r="CC54" s="19">
        <v>32268.519</v>
      </c>
      <c r="CD54" s="19">
        <v>34372.762</v>
      </c>
      <c r="CE54" s="19">
        <v>35144.236</v>
      </c>
      <c r="CF54" s="19">
        <v>37916.747</v>
      </c>
      <c r="CG54" s="19">
        <v>39656.492</v>
      </c>
      <c r="CH54" s="19">
        <v>41354.035</v>
      </c>
      <c r="CI54" s="19">
        <v>43989.437</v>
      </c>
      <c r="CJ54" s="2">
        <v>67.833756748174</v>
      </c>
      <c r="CK54" s="2">
        <v>67.3297957026349</v>
      </c>
      <c r="CL54" s="2">
        <v>66.8395842268361</v>
      </c>
      <c r="CM54" s="2">
        <v>66.5869042703533</v>
      </c>
      <c r="CN54" s="2">
        <v>65.9983391212121</v>
      </c>
      <c r="CO54" s="2">
        <v>65.7218618618619</v>
      </c>
      <c r="CP54" s="2">
        <v>65.5897918757467</v>
      </c>
      <c r="CQ54" s="2">
        <v>65.7332982100239</v>
      </c>
      <c r="CR54" s="2">
        <v>65.701036077266</v>
      </c>
      <c r="CS54" s="2">
        <v>65.5339866469719</v>
      </c>
      <c r="CT54" s="2">
        <v>65.5043260741613</v>
      </c>
      <c r="CU54" s="2">
        <v>65.2615344347826</v>
      </c>
      <c r="CV54" s="2">
        <v>65.4087536760482</v>
      </c>
      <c r="CW54" s="2">
        <v>65.3209800680465</v>
      </c>
      <c r="CX54" s="2">
        <v>65.2082223559038</v>
      </c>
      <c r="CY54" s="2">
        <v>65.3966712898752</v>
      </c>
      <c r="CZ54" s="2">
        <v>65.8917297312275</v>
      </c>
      <c r="DA54" s="2">
        <v>66.317523472491</v>
      </c>
      <c r="DB54" s="2">
        <v>66.7835702456528</v>
      </c>
      <c r="DC54" s="2">
        <v>67.1423982943604</v>
      </c>
      <c r="DD54" s="2">
        <v>67.4672238969581</v>
      </c>
      <c r="DE54" s="2">
        <v>67.8210156455142</v>
      </c>
      <c r="DF54" s="2">
        <v>68.3262328317373</v>
      </c>
      <c r="DG54" s="2">
        <v>68.7976591630197</v>
      </c>
      <c r="DH54" s="2">
        <v>69.17785770071</v>
      </c>
      <c r="DI54" s="2">
        <v>69.4846677559913</v>
      </c>
      <c r="DJ54" s="2">
        <v>69.5643535588633</v>
      </c>
      <c r="DK54" s="2">
        <v>69.6660202313694</v>
      </c>
      <c r="DL54" s="2">
        <v>69.8828754888829</v>
      </c>
      <c r="DM54" s="2">
        <v>69.6008899099576</v>
      </c>
      <c r="DN54" s="2">
        <v>69.3294841581566</v>
      </c>
      <c r="DO54" s="2">
        <v>69.0063278997675</v>
      </c>
      <c r="DP54" s="2">
        <v>68.6621273630573</v>
      </c>
      <c r="DQ54" s="2">
        <v>68.2983059532781</v>
      </c>
      <c r="DR54" s="2">
        <v>67.9330875185736</v>
      </c>
      <c r="DS54" s="2">
        <v>67.5833455433455</v>
      </c>
      <c r="DT54" s="2">
        <v>67.2708826855974</v>
      </c>
      <c r="DU54" s="2">
        <v>66.9901860498221</v>
      </c>
      <c r="DV54" s="2">
        <v>66.857139474918</v>
      </c>
      <c r="DW54" s="2">
        <v>66.6877867361111</v>
      </c>
      <c r="DX54" s="2">
        <v>66.4383561643836</v>
      </c>
      <c r="DY54" s="2">
        <v>213608.5</v>
      </c>
      <c r="DZ54" s="2">
        <v>214647.3887</v>
      </c>
      <c r="EA54" s="2">
        <v>215691.3383</v>
      </c>
      <c r="EB54" s="2">
        <v>216740.3734</v>
      </c>
      <c r="EC54" s="2">
        <v>217794.5191</v>
      </c>
      <c r="ED54" s="2">
        <v>218853.8</v>
      </c>
      <c r="EE54" s="2">
        <v>219594.6232</v>
      </c>
      <c r="EF54" s="2">
        <v>220338.0156</v>
      </c>
      <c r="EG54" s="2">
        <v>221083.9864</v>
      </c>
      <c r="EH54" s="2">
        <v>221832.5448</v>
      </c>
      <c r="EI54" s="2">
        <v>222583.7</v>
      </c>
      <c r="EJ54" s="2">
        <v>225152.2938</v>
      </c>
      <c r="EK54" s="2">
        <v>227753.2803</v>
      </c>
      <c r="EL54" s="2">
        <v>230387.0967</v>
      </c>
      <c r="EM54" s="2">
        <v>233054.1867</v>
      </c>
      <c r="EN54" s="2">
        <v>235755</v>
      </c>
      <c r="EO54" s="2">
        <v>237803.2526</v>
      </c>
      <c r="EP54" s="2">
        <v>239870.4824</v>
      </c>
      <c r="EQ54" s="2">
        <v>241956.875</v>
      </c>
      <c r="ER54" s="2">
        <v>244062.6178</v>
      </c>
      <c r="ES54" s="2">
        <v>246187.9</v>
      </c>
      <c r="ET54" s="2">
        <v>247953.6332</v>
      </c>
      <c r="EU54" s="2">
        <v>249732.381</v>
      </c>
      <c r="EV54" s="2">
        <v>251524.2419</v>
      </c>
      <c r="EW54" s="2">
        <v>253329.3149</v>
      </c>
      <c r="EX54" s="2">
        <v>255147.7</v>
      </c>
      <c r="EY54" s="2">
        <v>257040.2864</v>
      </c>
      <c r="EZ54" s="2">
        <v>258948.5972</v>
      </c>
      <c r="FA54" s="2">
        <v>260872.7742</v>
      </c>
      <c r="FB54" s="2">
        <v>262812.9603</v>
      </c>
      <c r="FC54" s="2">
        <v>264769.3</v>
      </c>
      <c r="FD54" s="2">
        <v>267123.4953</v>
      </c>
      <c r="FE54" s="2">
        <v>269498.8499</v>
      </c>
      <c r="FF54" s="2">
        <v>271895.556</v>
      </c>
      <c r="FG54" s="2">
        <v>274313.8074</v>
      </c>
      <c r="FH54" s="2">
        <v>276753.8</v>
      </c>
      <c r="FI54" s="2">
        <v>279544.153</v>
      </c>
      <c r="FJ54" s="2">
        <v>282363.6342</v>
      </c>
      <c r="FK54" s="2">
        <v>285212.557</v>
      </c>
      <c r="FL54" s="2">
        <v>288091.2387</v>
      </c>
      <c r="FM54" s="2">
        <v>291000</v>
      </c>
      <c r="FN54" s="20">
        <v>314.34397</v>
      </c>
      <c r="FO54" s="20">
        <v>318.23708</v>
      </c>
      <c r="FP54" s="20">
        <v>322.13019</v>
      </c>
      <c r="FQ54" s="20">
        <v>324.92525</v>
      </c>
      <c r="FR54" s="20">
        <v>329.4173</v>
      </c>
      <c r="FS54" s="20">
        <v>332.41201</v>
      </c>
      <c r="FT54" s="20">
        <v>334.20883</v>
      </c>
      <c r="FU54" s="20">
        <v>334.60812</v>
      </c>
      <c r="FV54" s="20">
        <v>335.90583</v>
      </c>
      <c r="FW54" s="20">
        <v>337.9023</v>
      </c>
      <c r="FX54" s="20">
        <v>339.2</v>
      </c>
      <c r="FY54" s="20">
        <v>342.4</v>
      </c>
      <c r="FZ54" s="20">
        <v>346.6</v>
      </c>
      <c r="GA54" s="20">
        <v>350.5</v>
      </c>
      <c r="GB54" s="20">
        <v>355.1</v>
      </c>
      <c r="GC54" s="20">
        <v>359</v>
      </c>
      <c r="GD54" s="20">
        <v>360.8</v>
      </c>
      <c r="GE54" s="20">
        <v>361.5</v>
      </c>
      <c r="GF54" s="20">
        <v>362.1</v>
      </c>
      <c r="GG54" s="20">
        <v>363</v>
      </c>
      <c r="GH54" s="20">
        <v>364.4</v>
      </c>
      <c r="GI54" s="20">
        <v>365.4</v>
      </c>
      <c r="GJ54" s="20">
        <v>365.6</v>
      </c>
      <c r="GK54" s="20">
        <v>365.7</v>
      </c>
      <c r="GL54" s="20">
        <v>366</v>
      </c>
      <c r="GM54" s="20">
        <v>366.7</v>
      </c>
      <c r="GN54" s="20">
        <v>368.4</v>
      </c>
      <c r="GO54" s="20">
        <v>370.6</v>
      </c>
      <c r="GP54" s="20">
        <v>373.3</v>
      </c>
      <c r="GQ54" s="20">
        <v>376.7</v>
      </c>
      <c r="GR54" s="20">
        <v>381.4</v>
      </c>
      <c r="GS54" s="20">
        <v>387.1</v>
      </c>
      <c r="GT54" s="20">
        <v>392.5</v>
      </c>
      <c r="GU54" s="20">
        <v>398.1</v>
      </c>
      <c r="GV54" s="20">
        <v>403.8</v>
      </c>
      <c r="GW54" s="20">
        <v>412.8</v>
      </c>
      <c r="GX54" s="20">
        <v>418.3</v>
      </c>
      <c r="GY54" s="20">
        <v>423.7</v>
      </c>
      <c r="GZ54" s="20">
        <v>429.2</v>
      </c>
      <c r="HA54" s="20">
        <v>435.7</v>
      </c>
      <c r="HB54" s="20">
        <v>441.4</v>
      </c>
    </row>
    <row r="55" spans="1:210" ht="12.75">
      <c r="A55" s="15" t="s">
        <v>54</v>
      </c>
      <c r="B55" s="15" t="s">
        <v>156</v>
      </c>
      <c r="C55" s="15">
        <v>54</v>
      </c>
      <c r="D55" s="16"/>
      <c r="E55" s="7">
        <f t="shared" si="0"/>
        <v>1.0650632963724074</v>
      </c>
      <c r="F55" s="19">
        <v>3.0465004</v>
      </c>
      <c r="G55" s="19">
        <v>2.6003475</v>
      </c>
      <c r="H55" s="19">
        <v>2.1328282</v>
      </c>
      <c r="I55" s="19">
        <v>2.978833</v>
      </c>
      <c r="J55" s="19">
        <v>3.158477</v>
      </c>
      <c r="K55" s="19">
        <v>2.8527515</v>
      </c>
      <c r="L55" s="19">
        <v>2.8722984</v>
      </c>
      <c r="M55" s="19">
        <v>3.0329656</v>
      </c>
      <c r="N55" s="19">
        <v>3.5582509</v>
      </c>
      <c r="O55" s="19">
        <v>3.7028196</v>
      </c>
      <c r="P55" s="19">
        <v>3.1522691</v>
      </c>
      <c r="Q55" s="19">
        <v>3.6073163</v>
      </c>
      <c r="R55" s="19">
        <v>2.7208465</v>
      </c>
      <c r="S55" s="19">
        <v>2.9452259</v>
      </c>
      <c r="T55" s="19">
        <v>3.0289445</v>
      </c>
      <c r="U55" s="19">
        <v>2.8742888</v>
      </c>
      <c r="V55" s="19">
        <v>2.3761172</v>
      </c>
      <c r="W55" s="19">
        <v>2.1844865</v>
      </c>
      <c r="X55" s="19">
        <v>2.2747425</v>
      </c>
      <c r="Y55" s="19">
        <v>3.8806991</v>
      </c>
      <c r="Z55" s="19">
        <v>3.6088728</v>
      </c>
      <c r="AA55" s="19">
        <v>2.615778</v>
      </c>
      <c r="AB55" s="19">
        <v>2.1423539</v>
      </c>
      <c r="AC55" s="19">
        <v>2.0725108</v>
      </c>
      <c r="AD55" s="19">
        <v>2.1339967</v>
      </c>
      <c r="AE55" s="19">
        <v>2.1688962</v>
      </c>
      <c r="AF55" s="19">
        <v>2.1991297</v>
      </c>
      <c r="AG55" s="19">
        <v>2.551902</v>
      </c>
      <c r="AH55" s="19">
        <v>3.3891456</v>
      </c>
      <c r="AI55" s="19">
        <v>3.3884546</v>
      </c>
      <c r="AJ55" s="19">
        <v>4.4047338</v>
      </c>
      <c r="AK55" s="19">
        <v>1.8735865</v>
      </c>
      <c r="AL55" s="19">
        <v>2.7641229</v>
      </c>
      <c r="AM55" s="19">
        <v>3.0005653</v>
      </c>
      <c r="AN55" s="19">
        <v>2.5381434</v>
      </c>
      <c r="AO55" s="19">
        <v>2.5313983</v>
      </c>
      <c r="AP55" s="19">
        <v>2.830711</v>
      </c>
      <c r="AQ55" s="19">
        <v>2.6657415</v>
      </c>
      <c r="AR55" s="19">
        <v>2.7913164</v>
      </c>
      <c r="AS55" s="19">
        <v>2.8159069</v>
      </c>
      <c r="AT55" s="19">
        <v>3.2755101</v>
      </c>
      <c r="AU55" s="19">
        <v>1239.5686</v>
      </c>
      <c r="AV55" s="19">
        <v>1224.9438</v>
      </c>
      <c r="AW55" s="19">
        <v>1243.1604</v>
      </c>
      <c r="AX55" s="19">
        <v>1154.8587</v>
      </c>
      <c r="AY55" s="19">
        <v>1159.8877</v>
      </c>
      <c r="AZ55" s="19">
        <v>1129.9673</v>
      </c>
      <c r="BA55" s="19">
        <v>1132.4987</v>
      </c>
      <c r="BB55" s="19">
        <v>1174.1247</v>
      </c>
      <c r="BC55" s="19">
        <v>1196.3339</v>
      </c>
      <c r="BD55" s="19">
        <v>1203.0176</v>
      </c>
      <c r="BE55" s="19">
        <v>1274.0021</v>
      </c>
      <c r="BF55" s="19">
        <v>1278.7046</v>
      </c>
      <c r="BG55" s="19">
        <v>1275.3576</v>
      </c>
      <c r="BH55" s="19">
        <v>1192.4795</v>
      </c>
      <c r="BI55" s="19">
        <v>1200.7041</v>
      </c>
      <c r="BJ55" s="19">
        <v>1181.6322</v>
      </c>
      <c r="BK55" s="19">
        <v>1169.835</v>
      </c>
      <c r="BL55" s="19">
        <v>1167.3089</v>
      </c>
      <c r="BM55" s="19">
        <v>1093.4742</v>
      </c>
      <c r="BN55" s="19">
        <v>1090.8523</v>
      </c>
      <c r="BO55" s="19">
        <v>1086.7881</v>
      </c>
      <c r="BP55" s="19">
        <v>1020.1026</v>
      </c>
      <c r="BQ55" s="19">
        <v>991.369</v>
      </c>
      <c r="BR55" s="19">
        <v>990.06389</v>
      </c>
      <c r="BS55" s="19">
        <v>983.16438</v>
      </c>
      <c r="BT55" s="19">
        <v>956.23647</v>
      </c>
      <c r="BU55" s="19">
        <v>960.77116</v>
      </c>
      <c r="BV55" s="19">
        <v>944.16782</v>
      </c>
      <c r="BW55" s="19">
        <v>925.25084</v>
      </c>
      <c r="BX55" s="19">
        <v>942.89837</v>
      </c>
      <c r="BY55" s="19">
        <v>901.36574</v>
      </c>
      <c r="BZ55" s="19">
        <v>898.43382</v>
      </c>
      <c r="CA55" s="19">
        <v>861.6655</v>
      </c>
      <c r="CB55" s="19">
        <v>841.82511</v>
      </c>
      <c r="CC55" s="19">
        <v>826.40198</v>
      </c>
      <c r="CD55" s="19">
        <v>819.2542</v>
      </c>
      <c r="CE55" s="19">
        <v>799.06174</v>
      </c>
      <c r="CF55" s="19">
        <v>818.92776</v>
      </c>
      <c r="CG55" s="19">
        <v>824.3651</v>
      </c>
      <c r="CH55" s="19">
        <v>835.88467</v>
      </c>
      <c r="CI55" s="19">
        <v>835.8879</v>
      </c>
      <c r="CJ55" s="2">
        <v>53.165012111049</v>
      </c>
      <c r="CK55" s="2">
        <v>52.9122106710401</v>
      </c>
      <c r="CL55" s="2">
        <v>52.6346731690744</v>
      </c>
      <c r="CM55" s="2">
        <v>52.3560196839331</v>
      </c>
      <c r="CN55" s="2">
        <v>52.1090472221289</v>
      </c>
      <c r="CO55" s="2">
        <v>51.9092047876701</v>
      </c>
      <c r="CP55" s="2">
        <v>51.9258718681769</v>
      </c>
      <c r="CQ55" s="2">
        <v>51.9647390868626</v>
      </c>
      <c r="CR55" s="2">
        <v>52.0174497941054</v>
      </c>
      <c r="CS55" s="2">
        <v>52.0733358503518</v>
      </c>
      <c r="CT55" s="2">
        <v>52.119304664723</v>
      </c>
      <c r="CU55" s="2">
        <v>52.2031757649834</v>
      </c>
      <c r="CV55" s="2">
        <v>52.2394225508492</v>
      </c>
      <c r="CW55" s="2">
        <v>52.2512674366726</v>
      </c>
      <c r="CX55" s="2">
        <v>52.2732825576755</v>
      </c>
      <c r="CY55" s="2">
        <v>52.3243061772605</v>
      </c>
      <c r="CZ55" s="2">
        <v>52.309377283804</v>
      </c>
      <c r="DA55" s="2">
        <v>52.2959595339238</v>
      </c>
      <c r="DB55" s="2">
        <v>52.2793500286979</v>
      </c>
      <c r="DC55" s="2">
        <v>52.2556976252139</v>
      </c>
      <c r="DD55" s="2">
        <v>52.2219328299335</v>
      </c>
      <c r="DE55" s="2">
        <v>52.2294292420501</v>
      </c>
      <c r="DF55" s="2">
        <v>52.2261011654413</v>
      </c>
      <c r="DG55" s="2">
        <v>52.2072186327245</v>
      </c>
      <c r="DH55" s="2">
        <v>52.1669945240379</v>
      </c>
      <c r="DI55" s="2">
        <v>52.1036925812506</v>
      </c>
      <c r="DJ55" s="2">
        <v>52.1268062639537</v>
      </c>
      <c r="DK55" s="2">
        <v>52.1364855708873</v>
      </c>
      <c r="DL55" s="2">
        <v>52.1374685615637</v>
      </c>
      <c r="DM55" s="2">
        <v>52.1352248024873</v>
      </c>
      <c r="DN55" s="2">
        <v>52.1358124140303</v>
      </c>
      <c r="DO55" s="2">
        <v>52.4300466882004</v>
      </c>
      <c r="DP55" s="2">
        <v>52.5176391019132</v>
      </c>
      <c r="DQ55" s="2">
        <v>52.4701031403867</v>
      </c>
      <c r="DR55" s="2">
        <v>52.3542884734078</v>
      </c>
      <c r="DS55" s="2">
        <v>52.2306488721805</v>
      </c>
      <c r="DT55" s="2">
        <v>52.153405856002</v>
      </c>
      <c r="DU55" s="2">
        <v>52.0763107179712</v>
      </c>
      <c r="DV55" s="2">
        <v>51.9992943920046</v>
      </c>
      <c r="DW55" s="2">
        <v>51.9224099996678</v>
      </c>
      <c r="DX55" s="2">
        <v>51.8456483927076</v>
      </c>
      <c r="DY55" s="2">
        <v>2853366.2</v>
      </c>
      <c r="DZ55" s="2">
        <v>2913309.281</v>
      </c>
      <c r="EA55" s="2">
        <v>2974511.704</v>
      </c>
      <c r="EB55" s="2">
        <v>3036999.927</v>
      </c>
      <c r="EC55" s="2">
        <v>3100800.964</v>
      </c>
      <c r="ED55" s="2">
        <v>3165942.4</v>
      </c>
      <c r="EE55" s="2">
        <v>3243892.297</v>
      </c>
      <c r="EF55" s="2">
        <v>3323763.445</v>
      </c>
      <c r="EG55" s="2">
        <v>3405603.245</v>
      </c>
      <c r="EH55" s="2">
        <v>3489460.272</v>
      </c>
      <c r="EI55" s="2">
        <v>3575384.3</v>
      </c>
      <c r="EJ55" s="2">
        <v>3673067.65</v>
      </c>
      <c r="EK55" s="2">
        <v>3773420.657</v>
      </c>
      <c r="EL55" s="2">
        <v>3876516.306</v>
      </c>
      <c r="EM55" s="2">
        <v>3982429.577</v>
      </c>
      <c r="EN55" s="2">
        <v>4091237.5</v>
      </c>
      <c r="EO55" s="2">
        <v>4194385.57</v>
      </c>
      <c r="EP55" s="2">
        <v>4300134.635</v>
      </c>
      <c r="EQ55" s="2">
        <v>4408550.294</v>
      </c>
      <c r="ER55" s="2">
        <v>4519699.799</v>
      </c>
      <c r="ES55" s="2">
        <v>4633652.1</v>
      </c>
      <c r="ET55" s="2">
        <v>4755259.723</v>
      </c>
      <c r="EU55" s="2">
        <v>4880059.119</v>
      </c>
      <c r="EV55" s="2">
        <v>5008134.069</v>
      </c>
      <c r="EW55" s="2">
        <v>5139570.551</v>
      </c>
      <c r="EX55" s="2">
        <v>5274456.8</v>
      </c>
      <c r="EY55" s="2">
        <v>5423757.703</v>
      </c>
      <c r="EZ55" s="2">
        <v>5577284.903</v>
      </c>
      <c r="FA55" s="2">
        <v>5735158.038</v>
      </c>
      <c r="FB55" s="2">
        <v>5897500.135</v>
      </c>
      <c r="FC55" s="2">
        <v>6064437.7</v>
      </c>
      <c r="FD55" s="2">
        <v>6231431.638</v>
      </c>
      <c r="FE55" s="2">
        <v>6403024.084</v>
      </c>
      <c r="FF55" s="2">
        <v>6579341.667</v>
      </c>
      <c r="FG55" s="2">
        <v>6760514.506</v>
      </c>
      <c r="FH55" s="2">
        <v>6946676.3</v>
      </c>
      <c r="FI55" s="2">
        <v>7154169.525</v>
      </c>
      <c r="FJ55" s="2">
        <v>7367860.593</v>
      </c>
      <c r="FK55" s="2">
        <v>7587934.635</v>
      </c>
      <c r="FL55" s="2">
        <v>7814582.317</v>
      </c>
      <c r="FM55" s="2">
        <v>8048000</v>
      </c>
      <c r="FN55" s="20">
        <v>5367</v>
      </c>
      <c r="FO55" s="20">
        <v>5505.93</v>
      </c>
      <c r="FP55" s="20">
        <v>5651.24</v>
      </c>
      <c r="FQ55" s="20">
        <v>5800.67</v>
      </c>
      <c r="FR55" s="20">
        <v>5950.6</v>
      </c>
      <c r="FS55" s="20">
        <v>6099</v>
      </c>
      <c r="FT55" s="20">
        <v>6247.16</v>
      </c>
      <c r="FU55" s="20">
        <v>6396.19</v>
      </c>
      <c r="FV55" s="20">
        <v>6547.04</v>
      </c>
      <c r="FW55" s="20">
        <v>6701.05</v>
      </c>
      <c r="FX55" s="20">
        <v>6860</v>
      </c>
      <c r="FY55" s="20">
        <v>7036.1</v>
      </c>
      <c r="FZ55" s="20">
        <v>7223.32</v>
      </c>
      <c r="GA55" s="20">
        <v>7418.99</v>
      </c>
      <c r="GB55" s="20">
        <v>7618.48</v>
      </c>
      <c r="GC55" s="20">
        <v>7819</v>
      </c>
      <c r="GD55" s="20">
        <v>8018.42</v>
      </c>
      <c r="GE55" s="20">
        <v>8222.69</v>
      </c>
      <c r="GF55" s="20">
        <v>8432.68</v>
      </c>
      <c r="GG55" s="20">
        <v>8649.2</v>
      </c>
      <c r="GH55" s="20">
        <v>8873</v>
      </c>
      <c r="GI55" s="20">
        <v>9104.56</v>
      </c>
      <c r="GJ55" s="20">
        <v>9344.1</v>
      </c>
      <c r="GK55" s="20">
        <v>9592.8</v>
      </c>
      <c r="GL55" s="20">
        <v>9852.15</v>
      </c>
      <c r="GM55" s="20">
        <v>10123</v>
      </c>
      <c r="GN55" s="20">
        <v>10404.93</v>
      </c>
      <c r="GO55" s="20">
        <v>10697.47</v>
      </c>
      <c r="GP55" s="20">
        <v>11000.07</v>
      </c>
      <c r="GQ55" s="20">
        <v>11311.93</v>
      </c>
      <c r="GR55" s="20">
        <v>11632</v>
      </c>
      <c r="GS55" s="20">
        <v>11893.36</v>
      </c>
      <c r="GT55" s="20">
        <v>12201.28</v>
      </c>
      <c r="GU55" s="20">
        <v>12545.32</v>
      </c>
      <c r="GV55" s="20">
        <v>12915.04</v>
      </c>
      <c r="GW55" s="20">
        <v>13300</v>
      </c>
      <c r="GX55" s="20">
        <v>13717.55</v>
      </c>
      <c r="GY55" s="20">
        <v>14148.2</v>
      </c>
      <c r="GZ55" s="20">
        <v>14592.38</v>
      </c>
      <c r="HA55" s="20">
        <v>15050.5</v>
      </c>
      <c r="HB55" s="20">
        <v>15523</v>
      </c>
    </row>
    <row r="56" spans="1:210" ht="12.75">
      <c r="A56" s="15" t="s">
        <v>55</v>
      </c>
      <c r="B56" s="15" t="s">
        <v>162</v>
      </c>
      <c r="C56" s="15">
        <v>55</v>
      </c>
      <c r="D56" s="16"/>
      <c r="E56" s="7">
        <f t="shared" si="0"/>
        <v>0.5905022908904165</v>
      </c>
      <c r="F56" s="19">
        <v>9.3409254</v>
      </c>
      <c r="G56" s="19">
        <v>11.827658</v>
      </c>
      <c r="H56" s="19">
        <v>7.5966437</v>
      </c>
      <c r="I56" s="19">
        <v>9.2169442</v>
      </c>
      <c r="J56" s="19">
        <v>6.0402153</v>
      </c>
      <c r="K56" s="19">
        <v>11.543841</v>
      </c>
      <c r="L56" s="19">
        <v>14.610846</v>
      </c>
      <c r="M56" s="19">
        <v>11.110022</v>
      </c>
      <c r="N56" s="19">
        <v>16.106675</v>
      </c>
      <c r="O56" s="19">
        <v>18.805292</v>
      </c>
      <c r="P56" s="19">
        <v>31.427729</v>
      </c>
      <c r="Q56" s="19">
        <v>21.385317</v>
      </c>
      <c r="R56" s="19">
        <v>27.104397</v>
      </c>
      <c r="S56" s="19">
        <v>16.347261</v>
      </c>
      <c r="T56" s="19">
        <v>20.733563</v>
      </c>
      <c r="U56" s="19">
        <v>26.902597</v>
      </c>
      <c r="V56" s="19">
        <v>20.042074</v>
      </c>
      <c r="W56" s="19">
        <v>18.499403</v>
      </c>
      <c r="X56" s="19">
        <v>31.025225</v>
      </c>
      <c r="Y56" s="19">
        <v>20.528899</v>
      </c>
      <c r="Z56" s="19">
        <v>18.066874</v>
      </c>
      <c r="AA56" s="19">
        <v>12.598038</v>
      </c>
      <c r="AB56" s="19">
        <v>15.283919</v>
      </c>
      <c r="AC56" s="19">
        <v>16.431738</v>
      </c>
      <c r="AD56" s="19">
        <v>8.5371017</v>
      </c>
      <c r="AE56" s="19">
        <v>12.438708</v>
      </c>
      <c r="AF56" s="19">
        <v>6.3748777</v>
      </c>
      <c r="AG56" s="19">
        <v>8.1501524</v>
      </c>
      <c r="AH56" s="19">
        <v>10.098024</v>
      </c>
      <c r="AI56" s="19">
        <v>11.081604</v>
      </c>
      <c r="AJ56" s="19">
        <v>10.415491</v>
      </c>
      <c r="AK56" s="19">
        <v>11.828783</v>
      </c>
      <c r="AL56" s="19">
        <v>10.19082</v>
      </c>
      <c r="AM56" s="19">
        <v>7.3561683</v>
      </c>
      <c r="AN56" s="19">
        <v>8.0859466</v>
      </c>
      <c r="AO56" s="19">
        <v>4.820796</v>
      </c>
      <c r="AP56" s="19">
        <v>4.6174494</v>
      </c>
      <c r="AQ56" s="19">
        <v>4.7771402</v>
      </c>
      <c r="AR56" s="19">
        <v>4.4159499</v>
      </c>
      <c r="AS56" s="19">
        <v>4.6397723</v>
      </c>
      <c r="AT56" s="19">
        <v>3.7412563</v>
      </c>
      <c r="AU56" s="19">
        <v>418.55574</v>
      </c>
      <c r="AV56" s="19">
        <v>437.2379</v>
      </c>
      <c r="AW56" s="19">
        <v>438.17209</v>
      </c>
      <c r="AX56" s="19">
        <v>419.26615</v>
      </c>
      <c r="AY56" s="19">
        <v>448.18107</v>
      </c>
      <c r="AZ56" s="19">
        <v>480.46281</v>
      </c>
      <c r="BA56" s="19">
        <v>515.47982</v>
      </c>
      <c r="BB56" s="19">
        <v>537.65378</v>
      </c>
      <c r="BC56" s="19">
        <v>488.17715</v>
      </c>
      <c r="BD56" s="19">
        <v>500.73264</v>
      </c>
      <c r="BE56" s="19">
        <v>455.17245</v>
      </c>
      <c r="BF56" s="19">
        <v>554.28436</v>
      </c>
      <c r="BG56" s="19">
        <v>551.38434</v>
      </c>
      <c r="BH56" s="19">
        <v>600.50584</v>
      </c>
      <c r="BI56" s="19">
        <v>604.20751</v>
      </c>
      <c r="BJ56" s="19">
        <v>595.42246</v>
      </c>
      <c r="BK56" s="19">
        <v>627.43243</v>
      </c>
      <c r="BL56" s="19">
        <v>646.6643</v>
      </c>
      <c r="BM56" s="19">
        <v>647.97186</v>
      </c>
      <c r="BN56" s="19">
        <v>690.07559</v>
      </c>
      <c r="BO56" s="19">
        <v>653.77018</v>
      </c>
      <c r="BP56" s="19">
        <v>637.07465</v>
      </c>
      <c r="BQ56" s="19">
        <v>633.91096</v>
      </c>
      <c r="BR56" s="19">
        <v>635.81656</v>
      </c>
      <c r="BS56" s="19">
        <v>664.48065</v>
      </c>
      <c r="BT56" s="19">
        <v>649.93929</v>
      </c>
      <c r="BU56" s="19">
        <v>648.14451</v>
      </c>
      <c r="BV56" s="19">
        <v>628.51718</v>
      </c>
      <c r="BW56" s="19">
        <v>621.22237</v>
      </c>
      <c r="BX56" s="19">
        <v>615.06251</v>
      </c>
      <c r="BY56" s="19">
        <v>620.60775</v>
      </c>
      <c r="BZ56" s="19">
        <v>656.97708</v>
      </c>
      <c r="CA56" s="19">
        <v>589.33005</v>
      </c>
      <c r="CB56" s="19">
        <v>664.49111</v>
      </c>
      <c r="CC56" s="19">
        <v>544.24059</v>
      </c>
      <c r="CD56" s="19">
        <v>672.69343</v>
      </c>
      <c r="CE56" s="19">
        <v>718.11687</v>
      </c>
      <c r="CF56" s="19">
        <v>786.66422</v>
      </c>
      <c r="CG56" s="19">
        <v>771.03955</v>
      </c>
      <c r="CH56" s="19">
        <v>801.22159</v>
      </c>
      <c r="CI56" s="19">
        <v>783.78614</v>
      </c>
      <c r="CJ56" s="2">
        <v>51.6959676962312</v>
      </c>
      <c r="CK56" s="2">
        <v>51.7573496157627</v>
      </c>
      <c r="CL56" s="2">
        <v>51.7905990852092</v>
      </c>
      <c r="CM56" s="2">
        <v>51.8020644953428</v>
      </c>
      <c r="CN56" s="2">
        <v>51.801004438888</v>
      </c>
      <c r="CO56" s="2">
        <v>51.791348427673</v>
      </c>
      <c r="CP56" s="2">
        <v>51.9218417879608</v>
      </c>
      <c r="CQ56" s="2">
        <v>51.8404810684741</v>
      </c>
      <c r="CR56" s="2">
        <v>51.6084648992319</v>
      </c>
      <c r="CS56" s="2">
        <v>51.3152314422613</v>
      </c>
      <c r="CT56" s="2">
        <v>51.0137671536078</v>
      </c>
      <c r="CU56" s="2">
        <v>50.9766654768304</v>
      </c>
      <c r="CV56" s="2">
        <v>50.9141263822537</v>
      </c>
      <c r="CW56" s="2">
        <v>50.8306553390188</v>
      </c>
      <c r="CX56" s="2">
        <v>50.7270407934529</v>
      </c>
      <c r="CY56" s="2">
        <v>50.6008962623951</v>
      </c>
      <c r="CZ56" s="2">
        <v>50.5607030827374</v>
      </c>
      <c r="DA56" s="2">
        <v>50.4824417028224</v>
      </c>
      <c r="DB56" s="2">
        <v>50.387629865082</v>
      </c>
      <c r="DC56" s="2">
        <v>50.303683944032</v>
      </c>
      <c r="DD56" s="2">
        <v>50.2455927543264</v>
      </c>
      <c r="DE56" s="2">
        <v>50.3492425721442</v>
      </c>
      <c r="DF56" s="2">
        <v>50.4143539848594</v>
      </c>
      <c r="DG56" s="2">
        <v>50.4320185578255</v>
      </c>
      <c r="DH56" s="2">
        <v>50.4039601819147</v>
      </c>
      <c r="DI56" s="2">
        <v>50.3416915011037</v>
      </c>
      <c r="DJ56" s="2">
        <v>50.2842764838909</v>
      </c>
      <c r="DK56" s="2">
        <v>50.2499313661129</v>
      </c>
      <c r="DL56" s="2">
        <v>50.2386871796797</v>
      </c>
      <c r="DM56" s="2">
        <v>50.250543197241</v>
      </c>
      <c r="DN56" s="2">
        <v>50.2854754907723</v>
      </c>
      <c r="DO56" s="2">
        <v>50.336608165754</v>
      </c>
      <c r="DP56" s="2">
        <v>50.3880158332498</v>
      </c>
      <c r="DQ56" s="2">
        <v>50.4397269807041</v>
      </c>
      <c r="DR56" s="2">
        <v>50.4916601837858</v>
      </c>
      <c r="DS56" s="2">
        <v>50.5439066232356</v>
      </c>
      <c r="DT56" s="2">
        <v>50.7404225629618</v>
      </c>
      <c r="DU56" s="2">
        <v>50.9973978394049</v>
      </c>
      <c r="DV56" s="2">
        <v>51.3124986038041</v>
      </c>
      <c r="DW56" s="2">
        <v>51.6834174795742</v>
      </c>
      <c r="DX56" s="2">
        <v>52.0803025894676</v>
      </c>
      <c r="DY56" s="2">
        <v>1824350.7</v>
      </c>
      <c r="DZ56" s="2">
        <v>1868983.7733</v>
      </c>
      <c r="EA56" s="2">
        <v>1914708.8063</v>
      </c>
      <c r="EB56" s="2">
        <v>1961552.5148</v>
      </c>
      <c r="EC56" s="2">
        <v>2009542.2657</v>
      </c>
      <c r="ED56" s="2">
        <v>2058706.1</v>
      </c>
      <c r="EE56" s="2">
        <v>2105726.639</v>
      </c>
      <c r="EF56" s="2">
        <v>2153821.651</v>
      </c>
      <c r="EG56" s="2">
        <v>2203015.702</v>
      </c>
      <c r="EH56" s="2">
        <v>2253333.917</v>
      </c>
      <c r="EI56" s="2">
        <v>2304802</v>
      </c>
      <c r="EJ56" s="2">
        <v>2370669.828</v>
      </c>
      <c r="EK56" s="2">
        <v>2438420.072</v>
      </c>
      <c r="EL56" s="2">
        <v>2508106.528</v>
      </c>
      <c r="EM56" s="2">
        <v>2579784.532</v>
      </c>
      <c r="EN56" s="2">
        <v>2653511</v>
      </c>
      <c r="EO56" s="2">
        <v>2738514.305</v>
      </c>
      <c r="EP56" s="2">
        <v>2826244.354</v>
      </c>
      <c r="EQ56" s="2">
        <v>2916788.73</v>
      </c>
      <c r="ER56" s="2">
        <v>3010237.842</v>
      </c>
      <c r="ES56" s="2">
        <v>3106685</v>
      </c>
      <c r="ET56" s="2">
        <v>3208233.597</v>
      </c>
      <c r="EU56" s="2">
        <v>3313105.308</v>
      </c>
      <c r="EV56" s="2">
        <v>3421409.003</v>
      </c>
      <c r="EW56" s="2">
        <v>3533257.124</v>
      </c>
      <c r="EX56" s="2">
        <v>3648765.8</v>
      </c>
      <c r="EY56" s="2">
        <v>3766684.526</v>
      </c>
      <c r="EZ56" s="2">
        <v>3888420.089</v>
      </c>
      <c r="FA56" s="2">
        <v>4014096.225</v>
      </c>
      <c r="FB56" s="2">
        <v>4143840.694</v>
      </c>
      <c r="FC56" s="2">
        <v>4277785.4</v>
      </c>
      <c r="FD56" s="2">
        <v>4350678.616</v>
      </c>
      <c r="FE56" s="2">
        <v>4424833.688</v>
      </c>
      <c r="FF56" s="2">
        <v>4500272.793</v>
      </c>
      <c r="FG56" s="2">
        <v>4577018.504</v>
      </c>
      <c r="FH56" s="2">
        <v>4655093.8</v>
      </c>
      <c r="FI56" s="2">
        <v>4790022.741</v>
      </c>
      <c r="FJ56" s="2">
        <v>4928862.803</v>
      </c>
      <c r="FK56" s="2">
        <v>5071727.362</v>
      </c>
      <c r="FL56" s="2">
        <v>5218733.08</v>
      </c>
      <c r="FM56" s="2">
        <v>5370000</v>
      </c>
      <c r="FN56" s="20">
        <v>3529</v>
      </c>
      <c r="FO56" s="20">
        <v>3611.05</v>
      </c>
      <c r="FP56" s="20">
        <v>3697.02</v>
      </c>
      <c r="FQ56" s="20">
        <v>3786.63</v>
      </c>
      <c r="FR56" s="20">
        <v>3879.35</v>
      </c>
      <c r="FS56" s="20">
        <v>3975</v>
      </c>
      <c r="FT56" s="20">
        <v>4055.57</v>
      </c>
      <c r="FU56" s="20">
        <v>4154.71</v>
      </c>
      <c r="FV56" s="20">
        <v>4268.71</v>
      </c>
      <c r="FW56" s="20">
        <v>4391.16</v>
      </c>
      <c r="FX56" s="20">
        <v>4518</v>
      </c>
      <c r="FY56" s="20">
        <v>4650.5</v>
      </c>
      <c r="FZ56" s="20">
        <v>4789.28</v>
      </c>
      <c r="GA56" s="20">
        <v>4934.24</v>
      </c>
      <c r="GB56" s="20">
        <v>5085.62</v>
      </c>
      <c r="GC56" s="20">
        <v>5244</v>
      </c>
      <c r="GD56" s="20">
        <v>5417.83</v>
      </c>
      <c r="GE56" s="20">
        <v>5602.88</v>
      </c>
      <c r="GF56" s="20">
        <v>5795.52</v>
      </c>
      <c r="GG56" s="20">
        <v>5989.99</v>
      </c>
      <c r="GH56" s="20">
        <v>6183</v>
      </c>
      <c r="GI56" s="20">
        <v>6361.7</v>
      </c>
      <c r="GJ56" s="20">
        <v>6549.06</v>
      </c>
      <c r="GK56" s="20">
        <v>6748.07</v>
      </c>
      <c r="GL56" s="20">
        <v>6960.73</v>
      </c>
      <c r="GM56" s="20">
        <v>7188</v>
      </c>
      <c r="GN56" s="20">
        <v>7426.57</v>
      </c>
      <c r="GO56" s="20">
        <v>7677.06</v>
      </c>
      <c r="GP56" s="20">
        <v>7940.15</v>
      </c>
      <c r="GQ56" s="20">
        <v>8216.54</v>
      </c>
      <c r="GR56" s="20">
        <v>8507</v>
      </c>
      <c r="GS56" s="20">
        <v>8743.48</v>
      </c>
      <c r="GT56" s="20">
        <v>8986.54</v>
      </c>
      <c r="GU56" s="20">
        <v>9236.35</v>
      </c>
      <c r="GV56" s="20">
        <v>9493.11</v>
      </c>
      <c r="GW56" s="20">
        <v>9757</v>
      </c>
      <c r="GX56" s="20">
        <v>10016</v>
      </c>
      <c r="GY56" s="20">
        <v>9664.93</v>
      </c>
      <c r="GZ56" s="20">
        <v>9884</v>
      </c>
      <c r="HA56" s="20">
        <v>10097.5</v>
      </c>
      <c r="HB56" s="20">
        <v>10311</v>
      </c>
    </row>
    <row r="57" spans="1:210" ht="12.75">
      <c r="A57" s="15" t="s">
        <v>56</v>
      </c>
      <c r="B57" s="15" t="s">
        <v>163</v>
      </c>
      <c r="C57" s="15">
        <v>56</v>
      </c>
      <c r="D57" s="16"/>
      <c r="E57" s="7">
        <f t="shared" si="0"/>
        <v>1.1935112871082738</v>
      </c>
      <c r="F57" s="19">
        <v>12.261613</v>
      </c>
      <c r="G57" s="19">
        <v>12.515655</v>
      </c>
      <c r="H57" s="19">
        <v>14.190193</v>
      </c>
      <c r="I57" s="19">
        <v>14.052565</v>
      </c>
      <c r="J57" s="19">
        <v>13.562223</v>
      </c>
      <c r="K57" s="19">
        <v>14.004888</v>
      </c>
      <c r="L57" s="19">
        <v>13.836022</v>
      </c>
      <c r="M57" s="19">
        <v>14.345407</v>
      </c>
      <c r="N57" s="19">
        <v>14.01235</v>
      </c>
      <c r="O57" s="19">
        <v>12.525069</v>
      </c>
      <c r="P57" s="19">
        <v>16.196791</v>
      </c>
      <c r="Q57" s="19">
        <v>15.46806</v>
      </c>
      <c r="R57" s="19">
        <v>15.344738</v>
      </c>
      <c r="S57" s="19">
        <v>17.647303</v>
      </c>
      <c r="T57" s="19">
        <v>21.509289</v>
      </c>
      <c r="U57" s="19">
        <v>16.54884</v>
      </c>
      <c r="V57" s="19">
        <v>16.682999</v>
      </c>
      <c r="W57" s="19">
        <v>18.930511</v>
      </c>
      <c r="X57" s="19">
        <v>19.114928</v>
      </c>
      <c r="Y57" s="19">
        <v>19.850548</v>
      </c>
      <c r="Z57" s="19">
        <v>21.668337</v>
      </c>
      <c r="AA57" s="19">
        <v>23.803366</v>
      </c>
      <c r="AB57" s="19">
        <v>25.769319</v>
      </c>
      <c r="AC57" s="19">
        <v>26.215983</v>
      </c>
      <c r="AD57" s="19">
        <v>25.875955</v>
      </c>
      <c r="AE57" s="19">
        <v>20.837839</v>
      </c>
      <c r="AF57" s="19">
        <v>17.985944</v>
      </c>
      <c r="AG57" s="19">
        <v>16.659577</v>
      </c>
      <c r="AH57" s="19">
        <v>18.805011</v>
      </c>
      <c r="AI57" s="19">
        <v>20.447919</v>
      </c>
      <c r="AJ57" s="19">
        <v>22.358264</v>
      </c>
      <c r="AK57" s="19">
        <v>26.116671</v>
      </c>
      <c r="AL57" s="19">
        <v>25.997212</v>
      </c>
      <c r="AM57" s="19">
        <v>28.010274</v>
      </c>
      <c r="AN57" s="19">
        <v>30.900909</v>
      </c>
      <c r="AO57" s="19">
        <v>33.779689</v>
      </c>
      <c r="AP57" s="19">
        <v>33.183436</v>
      </c>
      <c r="AQ57" s="19">
        <v>34.760681</v>
      </c>
      <c r="AR57" s="19">
        <v>19.471023</v>
      </c>
      <c r="AS57" s="19">
        <v>20.279291</v>
      </c>
      <c r="AT57" s="19">
        <v>19.915621</v>
      </c>
      <c r="AU57" s="19">
        <v>2119.031</v>
      </c>
      <c r="AV57" s="19">
        <v>2199.9073</v>
      </c>
      <c r="AW57" s="19">
        <v>2263.4502</v>
      </c>
      <c r="AX57" s="19">
        <v>2341.1691</v>
      </c>
      <c r="AY57" s="19">
        <v>2394.2049</v>
      </c>
      <c r="AZ57" s="19">
        <v>2497.6887</v>
      </c>
      <c r="BA57" s="19">
        <v>2605.1073</v>
      </c>
      <c r="BB57" s="19">
        <v>2620.6897</v>
      </c>
      <c r="BC57" s="19">
        <v>2729.0162</v>
      </c>
      <c r="BD57" s="19">
        <v>2792.6249</v>
      </c>
      <c r="BE57" s="19">
        <v>2883.5129</v>
      </c>
      <c r="BF57" s="19">
        <v>2975.6863</v>
      </c>
      <c r="BG57" s="19">
        <v>3165.1421</v>
      </c>
      <c r="BH57" s="19">
        <v>3427.1183</v>
      </c>
      <c r="BI57" s="19">
        <v>3641.401</v>
      </c>
      <c r="BJ57" s="19">
        <v>3590.3932</v>
      </c>
      <c r="BK57" s="19">
        <v>3888.5662</v>
      </c>
      <c r="BL57" s="19">
        <v>4106.0497</v>
      </c>
      <c r="BM57" s="19">
        <v>4294.467</v>
      </c>
      <c r="BN57" s="19">
        <v>4583.2531</v>
      </c>
      <c r="BO57" s="19">
        <v>4876.4487</v>
      </c>
      <c r="BP57" s="19">
        <v>5087.1725</v>
      </c>
      <c r="BQ57" s="19">
        <v>5251.6739</v>
      </c>
      <c r="BR57" s="19">
        <v>5419.1627</v>
      </c>
      <c r="BS57" s="19">
        <v>5637.2248</v>
      </c>
      <c r="BT57" s="19">
        <v>5448.4591</v>
      </c>
      <c r="BU57" s="19">
        <v>5306.12</v>
      </c>
      <c r="BV57" s="19">
        <v>5413.3404</v>
      </c>
      <c r="BW57" s="19">
        <v>5746.379</v>
      </c>
      <c r="BX57" s="19">
        <v>6114.9254</v>
      </c>
      <c r="BY57" s="19">
        <v>6524.6226</v>
      </c>
      <c r="BZ57" s="19">
        <v>6921.5157</v>
      </c>
      <c r="CA57" s="19">
        <v>7223.1908</v>
      </c>
      <c r="CB57" s="19">
        <v>7606.3544</v>
      </c>
      <c r="CC57" s="19">
        <v>8093.9289</v>
      </c>
      <c r="CD57" s="19">
        <v>8704.8123</v>
      </c>
      <c r="CE57" s="19">
        <v>9165.7789</v>
      </c>
      <c r="CF57" s="19">
        <v>9491.4223</v>
      </c>
      <c r="CG57" s="19">
        <v>9432.6273</v>
      </c>
      <c r="CH57" s="19">
        <v>9421.8128</v>
      </c>
      <c r="CI57" s="19">
        <v>9919.1918</v>
      </c>
      <c r="CJ57" s="2">
        <v>51.3107469287469</v>
      </c>
      <c r="CK57" s="2">
        <v>51.0429335728475</v>
      </c>
      <c r="CL57" s="2">
        <v>50.8494125004171</v>
      </c>
      <c r="CM57" s="2">
        <v>50.7202687106708</v>
      </c>
      <c r="CN57" s="2">
        <v>50.6472124979286</v>
      </c>
      <c r="CO57" s="2">
        <v>50.6230183119343</v>
      </c>
      <c r="CP57" s="2">
        <v>50.826925429318</v>
      </c>
      <c r="CQ57" s="2">
        <v>51.069422001763</v>
      </c>
      <c r="CR57" s="2">
        <v>51.3462357689588</v>
      </c>
      <c r="CS57" s="2">
        <v>51.6537540936969</v>
      </c>
      <c r="CT57" s="2">
        <v>51.9889376209343</v>
      </c>
      <c r="CU57" s="2">
        <v>52.3817332695925</v>
      </c>
      <c r="CV57" s="2">
        <v>52.7914808152689</v>
      </c>
      <c r="CW57" s="2">
        <v>53.2225439063969</v>
      </c>
      <c r="CX57" s="2">
        <v>53.6833813046975</v>
      </c>
      <c r="CY57" s="2">
        <v>54.1761119269049</v>
      </c>
      <c r="CZ57" s="2">
        <v>54.7346903522547</v>
      </c>
      <c r="DA57" s="2">
        <v>55.3073650634631</v>
      </c>
      <c r="DB57" s="2">
        <v>55.8858311001346</v>
      </c>
      <c r="DC57" s="2">
        <v>56.4604484280248</v>
      </c>
      <c r="DD57" s="2">
        <v>57.0203582067863</v>
      </c>
      <c r="DE57" s="2">
        <v>57.2195156709498</v>
      </c>
      <c r="DF57" s="2">
        <v>57.3791021311631</v>
      </c>
      <c r="DG57" s="2">
        <v>57.4956070182528</v>
      </c>
      <c r="DH57" s="2">
        <v>57.5669697873805</v>
      </c>
      <c r="DI57" s="2">
        <v>57.5923008228615</v>
      </c>
      <c r="DJ57" s="2">
        <v>58.0598663632123</v>
      </c>
      <c r="DK57" s="2">
        <v>58.4939824980551</v>
      </c>
      <c r="DL57" s="2">
        <v>58.9134523304708</v>
      </c>
      <c r="DM57" s="2">
        <v>59.3406904061212</v>
      </c>
      <c r="DN57" s="2">
        <v>59.8010218713431</v>
      </c>
      <c r="DO57" s="2">
        <v>59.8820880368978</v>
      </c>
      <c r="DP57" s="2">
        <v>59.9515921493588</v>
      </c>
      <c r="DQ57" s="2">
        <v>60.0211408982866</v>
      </c>
      <c r="DR57" s="2">
        <v>60.0907925331513</v>
      </c>
      <c r="DS57" s="2">
        <v>60.1605343267737</v>
      </c>
      <c r="DT57" s="2">
        <v>60.4675421536895</v>
      </c>
      <c r="DU57" s="2">
        <v>60.7612181427978</v>
      </c>
      <c r="DV57" s="2">
        <v>61.1621848151488</v>
      </c>
      <c r="DW57" s="2">
        <v>61.5526399295465</v>
      </c>
      <c r="DX57" s="2">
        <v>61.8994413407821</v>
      </c>
      <c r="DY57" s="2">
        <v>4176694.8</v>
      </c>
      <c r="DZ57" s="2">
        <v>4296304.136</v>
      </c>
      <c r="EA57" s="2">
        <v>4419358.035</v>
      </c>
      <c r="EB57" s="2">
        <v>4545956.244</v>
      </c>
      <c r="EC57" s="2">
        <v>4676201.418</v>
      </c>
      <c r="ED57" s="2">
        <v>4810199.2</v>
      </c>
      <c r="EE57" s="2">
        <v>4966161.651</v>
      </c>
      <c r="EF57" s="2">
        <v>5127191.226</v>
      </c>
      <c r="EG57" s="2">
        <v>5293452.888</v>
      </c>
      <c r="EH57" s="2">
        <v>5465116.979</v>
      </c>
      <c r="EI57" s="2">
        <v>5642359.4</v>
      </c>
      <c r="EJ57" s="2">
        <v>5829243.567</v>
      </c>
      <c r="EK57" s="2">
        <v>6022330.711</v>
      </c>
      <c r="EL57" s="2">
        <v>6221827.15</v>
      </c>
      <c r="EM57" s="2">
        <v>6427946.079</v>
      </c>
      <c r="EN57" s="2">
        <v>6640907.8</v>
      </c>
      <c r="EO57" s="2">
        <v>6866412.17</v>
      </c>
      <c r="EP57" s="2">
        <v>7099579.693</v>
      </c>
      <c r="EQ57" s="2">
        <v>7340670.978</v>
      </c>
      <c r="ER57" s="2">
        <v>7589955.498</v>
      </c>
      <c r="ES57" s="2">
        <v>7847711.9</v>
      </c>
      <c r="ET57" s="2">
        <v>8070858.461</v>
      </c>
      <c r="EU57" s="2">
        <v>8300351.894</v>
      </c>
      <c r="EV57" s="2">
        <v>8536372.774</v>
      </c>
      <c r="EW57" s="2">
        <v>8779106.81</v>
      </c>
      <c r="EX57" s="2">
        <v>9028745</v>
      </c>
      <c r="EY57" s="2">
        <v>9372610.033</v>
      </c>
      <c r="EZ57" s="2">
        <v>9729643.374</v>
      </c>
      <c r="FA57" s="2">
        <v>10100352.03</v>
      </c>
      <c r="FB57" s="2">
        <v>10485262.632</v>
      </c>
      <c r="FC57" s="2">
        <v>10884922.2</v>
      </c>
      <c r="FD57" s="2">
        <v>11172171.224</v>
      </c>
      <c r="FE57" s="2">
        <v>11467000.982</v>
      </c>
      <c r="FF57" s="2">
        <v>11769611.542</v>
      </c>
      <c r="FG57" s="2">
        <v>12080208.259</v>
      </c>
      <c r="FH57" s="2">
        <v>12399001.9</v>
      </c>
      <c r="FI57" s="2">
        <v>12776326.057</v>
      </c>
      <c r="FJ57" s="2">
        <v>13165133.135</v>
      </c>
      <c r="FK57" s="2">
        <v>13565772.592</v>
      </c>
      <c r="FL57" s="2">
        <v>13978604.528</v>
      </c>
      <c r="FM57" s="2">
        <v>14404000</v>
      </c>
      <c r="FN57" s="20">
        <v>8140</v>
      </c>
      <c r="FO57" s="20">
        <v>8417.04</v>
      </c>
      <c r="FP57" s="20">
        <v>8691.07</v>
      </c>
      <c r="FQ57" s="20">
        <v>8962.8</v>
      </c>
      <c r="FR57" s="20">
        <v>9232.89</v>
      </c>
      <c r="FS57" s="20">
        <v>9502</v>
      </c>
      <c r="FT57" s="20">
        <v>9770.73</v>
      </c>
      <c r="FU57" s="20">
        <v>10039.65</v>
      </c>
      <c r="FV57" s="20">
        <v>10309.33</v>
      </c>
      <c r="FW57" s="20">
        <v>10580.29</v>
      </c>
      <c r="FX57" s="20">
        <v>10853</v>
      </c>
      <c r="FY57" s="20">
        <v>11128.39</v>
      </c>
      <c r="FZ57" s="20">
        <v>11407.77</v>
      </c>
      <c r="GA57" s="20">
        <v>11690.21</v>
      </c>
      <c r="GB57" s="20">
        <v>11973.81</v>
      </c>
      <c r="GC57" s="20">
        <v>12258</v>
      </c>
      <c r="GD57" s="20">
        <v>12544.9</v>
      </c>
      <c r="GE57" s="20">
        <v>12836.59</v>
      </c>
      <c r="GF57" s="20">
        <v>13135.12</v>
      </c>
      <c r="GG57" s="20">
        <v>13442.96</v>
      </c>
      <c r="GH57" s="20">
        <v>13763</v>
      </c>
      <c r="GI57" s="20">
        <v>14105.08</v>
      </c>
      <c r="GJ57" s="20">
        <v>14465.81</v>
      </c>
      <c r="GK57" s="20">
        <v>14847</v>
      </c>
      <c r="GL57" s="20">
        <v>15250.25</v>
      </c>
      <c r="GM57" s="20">
        <v>15677</v>
      </c>
      <c r="GN57" s="20">
        <v>16143.01</v>
      </c>
      <c r="GO57" s="20">
        <v>16633.58</v>
      </c>
      <c r="GP57" s="20">
        <v>17144.39</v>
      </c>
      <c r="GQ57" s="20">
        <v>17669.6</v>
      </c>
      <c r="GR57" s="20">
        <v>18201.9</v>
      </c>
      <c r="GS57" s="20">
        <v>18656.95</v>
      </c>
      <c r="GT57" s="20">
        <v>19127.1</v>
      </c>
      <c r="GU57" s="20">
        <v>19609.11</v>
      </c>
      <c r="GV57" s="20">
        <v>20103.26</v>
      </c>
      <c r="GW57" s="20">
        <v>20609.86</v>
      </c>
      <c r="GX57" s="20">
        <v>21129.23</v>
      </c>
      <c r="GY57" s="20">
        <v>21667</v>
      </c>
      <c r="GZ57" s="20">
        <v>22180</v>
      </c>
      <c r="HA57" s="20">
        <v>22710</v>
      </c>
      <c r="HB57" s="20">
        <v>23270</v>
      </c>
    </row>
    <row r="58" spans="1:210" ht="12.75">
      <c r="A58" s="15" t="s">
        <v>57</v>
      </c>
      <c r="B58" s="15" t="s">
        <v>158</v>
      </c>
      <c r="C58" s="15">
        <v>57</v>
      </c>
      <c r="D58" s="16"/>
      <c r="E58" s="7">
        <f t="shared" si="0"/>
        <v>1.446789429904757</v>
      </c>
      <c r="F58" s="19">
        <v>3.5764202</v>
      </c>
      <c r="G58" s="19">
        <v>3.7464094</v>
      </c>
      <c r="H58" s="19">
        <v>4.455655</v>
      </c>
      <c r="I58" s="19">
        <v>4.9890291</v>
      </c>
      <c r="J58" s="19">
        <v>8.4857264</v>
      </c>
      <c r="K58" s="19">
        <v>6.6521873</v>
      </c>
      <c r="L58" s="19">
        <v>8.4183628</v>
      </c>
      <c r="M58" s="19">
        <v>8.6903255</v>
      </c>
      <c r="N58" s="19">
        <v>8.4922075</v>
      </c>
      <c r="O58" s="19">
        <v>8.6516496</v>
      </c>
      <c r="P58" s="19">
        <v>7.4815783</v>
      </c>
      <c r="Q58" s="19">
        <v>6.8698383</v>
      </c>
      <c r="R58" s="19">
        <v>7.6609099</v>
      </c>
      <c r="S58" s="19">
        <v>7.7910824</v>
      </c>
      <c r="T58" s="19">
        <v>5.7496082</v>
      </c>
      <c r="U58" s="19">
        <v>6.4915885</v>
      </c>
      <c r="V58" s="19">
        <v>5.8828814</v>
      </c>
      <c r="W58" s="19">
        <v>7.0334795</v>
      </c>
      <c r="X58" s="19">
        <v>7.0110164</v>
      </c>
      <c r="Y58" s="19">
        <v>7.5459553</v>
      </c>
      <c r="Z58" s="19">
        <v>7.5641719</v>
      </c>
      <c r="AA58" s="19">
        <v>7.8345215</v>
      </c>
      <c r="AB58" s="19">
        <v>7.9765122</v>
      </c>
      <c r="AC58" s="19">
        <v>5.7724921</v>
      </c>
      <c r="AD58" s="19">
        <v>5.8569464</v>
      </c>
      <c r="AE58" s="19">
        <v>7.6422873</v>
      </c>
      <c r="AF58" s="19">
        <v>9.6023122</v>
      </c>
      <c r="AG58" s="19">
        <v>9.0995018</v>
      </c>
      <c r="AH58" s="19">
        <v>8.6250891</v>
      </c>
      <c r="AI58" s="19">
        <v>8.0804363</v>
      </c>
      <c r="AJ58" s="19">
        <v>10.28149</v>
      </c>
      <c r="AK58" s="19">
        <v>9.7325626</v>
      </c>
      <c r="AL58" s="19">
        <v>9.7071825</v>
      </c>
      <c r="AM58" s="19">
        <v>9.2639271</v>
      </c>
      <c r="AN58" s="19">
        <v>7.0965217</v>
      </c>
      <c r="AO58" s="19">
        <v>7.1049374</v>
      </c>
      <c r="AP58" s="19">
        <v>7.7931702</v>
      </c>
      <c r="AQ58" s="19">
        <v>6.3704176</v>
      </c>
      <c r="AR58" s="19">
        <v>6.6108446</v>
      </c>
      <c r="AS58" s="19">
        <v>6.1612591</v>
      </c>
      <c r="AT58" s="19">
        <v>6.3200934</v>
      </c>
      <c r="AU58" s="19">
        <v>982.61829</v>
      </c>
      <c r="AV58" s="19">
        <v>938.42856</v>
      </c>
      <c r="AW58" s="19">
        <v>887.85186</v>
      </c>
      <c r="AX58" s="19">
        <v>919.94268</v>
      </c>
      <c r="AY58" s="19">
        <v>746.67397</v>
      </c>
      <c r="AZ58" s="19">
        <v>778.837</v>
      </c>
      <c r="BA58" s="19">
        <v>759.24789</v>
      </c>
      <c r="BB58" s="19">
        <v>748.13042</v>
      </c>
      <c r="BC58" s="19">
        <v>761.22335</v>
      </c>
      <c r="BD58" s="19">
        <v>743.23759</v>
      </c>
      <c r="BE58" s="19">
        <v>783.92232</v>
      </c>
      <c r="BF58" s="19">
        <v>791.83035</v>
      </c>
      <c r="BG58" s="19">
        <v>814.12373</v>
      </c>
      <c r="BH58" s="19">
        <v>784.77185</v>
      </c>
      <c r="BI58" s="19">
        <v>779.34067</v>
      </c>
      <c r="BJ58" s="19">
        <v>846.1631</v>
      </c>
      <c r="BK58" s="19">
        <v>947.66366</v>
      </c>
      <c r="BL58" s="19">
        <v>972.97654</v>
      </c>
      <c r="BM58" s="19">
        <v>940.23501</v>
      </c>
      <c r="BN58" s="19">
        <v>1009.0021</v>
      </c>
      <c r="BO58" s="19">
        <v>944.41579</v>
      </c>
      <c r="BP58" s="19">
        <v>881.62026</v>
      </c>
      <c r="BQ58" s="19">
        <v>821.98309</v>
      </c>
      <c r="BR58" s="19">
        <v>868.68682</v>
      </c>
      <c r="BS58" s="19">
        <v>884.06154</v>
      </c>
      <c r="BT58" s="19">
        <v>859.01948</v>
      </c>
      <c r="BU58" s="19">
        <v>774.06502</v>
      </c>
      <c r="BV58" s="19">
        <v>752.13361</v>
      </c>
      <c r="BW58" s="19">
        <v>745.37746</v>
      </c>
      <c r="BX58" s="19">
        <v>816.17157</v>
      </c>
      <c r="BY58" s="19">
        <v>754.69515</v>
      </c>
      <c r="BZ58" s="19">
        <v>754.523</v>
      </c>
      <c r="CA58" s="19">
        <v>796.36298</v>
      </c>
      <c r="CB58" s="19">
        <v>761.82481</v>
      </c>
      <c r="CC58" s="19">
        <v>770.99098</v>
      </c>
      <c r="CD58" s="19">
        <v>811.69887</v>
      </c>
      <c r="CE58" s="19">
        <v>812.33377</v>
      </c>
      <c r="CF58" s="19">
        <v>885.83292</v>
      </c>
      <c r="CG58" s="19">
        <v>879.83223</v>
      </c>
      <c r="CH58" s="19">
        <v>963.12491</v>
      </c>
      <c r="CI58" s="19">
        <v>969.40038</v>
      </c>
      <c r="CJ58" s="2">
        <v>53.0460022988506</v>
      </c>
      <c r="CK58" s="2">
        <v>52.9537076614676</v>
      </c>
      <c r="CL58" s="2">
        <v>52.8873403805684</v>
      </c>
      <c r="CM58" s="2">
        <v>52.8248440235072</v>
      </c>
      <c r="CN58" s="2">
        <v>52.7331764683327</v>
      </c>
      <c r="CO58" s="2">
        <v>52.5949457202505</v>
      </c>
      <c r="CP58" s="2">
        <v>52.6631074144136</v>
      </c>
      <c r="CQ58" s="2">
        <v>52.5310235957922</v>
      </c>
      <c r="CR58" s="2">
        <v>52.2805152031833</v>
      </c>
      <c r="CS58" s="2">
        <v>52.0297949511095</v>
      </c>
      <c r="CT58" s="2">
        <v>51.8463973758201</v>
      </c>
      <c r="CU58" s="2">
        <v>51.7139112477822</v>
      </c>
      <c r="CV58" s="2">
        <v>51.6140148298041</v>
      </c>
      <c r="CW58" s="2">
        <v>51.5447499977984</v>
      </c>
      <c r="CX58" s="2">
        <v>51.4982140260655</v>
      </c>
      <c r="CY58" s="2">
        <v>51.4611380186283</v>
      </c>
      <c r="CZ58" s="2">
        <v>51.3393536054855</v>
      </c>
      <c r="DA58" s="2">
        <v>51.1875819516578</v>
      </c>
      <c r="DB58" s="2">
        <v>51.0171820464702</v>
      </c>
      <c r="DC58" s="2">
        <v>50.845963861403</v>
      </c>
      <c r="DD58" s="2">
        <v>50.6818786039454</v>
      </c>
      <c r="DE58" s="2">
        <v>50.7464733438226</v>
      </c>
      <c r="DF58" s="2">
        <v>50.7742604547179</v>
      </c>
      <c r="DG58" s="2">
        <v>50.7549798734578</v>
      </c>
      <c r="DH58" s="2">
        <v>50.6835116176142</v>
      </c>
      <c r="DI58" s="2">
        <v>50.5594681282988</v>
      </c>
      <c r="DJ58" s="2">
        <v>50.6489203054652</v>
      </c>
      <c r="DK58" s="2">
        <v>50.7011564529703</v>
      </c>
      <c r="DL58" s="2">
        <v>50.7161153116019</v>
      </c>
      <c r="DM58" s="2">
        <v>50.6937584089342</v>
      </c>
      <c r="DN58" s="2">
        <v>50.6340957446808</v>
      </c>
      <c r="DO58" s="2">
        <v>50.4753186657514</v>
      </c>
      <c r="DP58" s="2">
        <v>50.3649516827351</v>
      </c>
      <c r="DQ58" s="2">
        <v>50.3025537259524</v>
      </c>
      <c r="DR58" s="2">
        <v>50.2880133897681</v>
      </c>
      <c r="DS58" s="2">
        <v>50.3212723492723</v>
      </c>
      <c r="DT58" s="2">
        <v>50.2049731069015</v>
      </c>
      <c r="DU58" s="2">
        <v>50.0879311383774</v>
      </c>
      <c r="DV58" s="2">
        <v>49.9701730464773</v>
      </c>
      <c r="DW58" s="2">
        <v>49.8516960783851</v>
      </c>
      <c r="DX58" s="2">
        <v>49.7324723247232</v>
      </c>
      <c r="DY58" s="2">
        <v>2307501.1</v>
      </c>
      <c r="DZ58" s="2">
        <v>2348385.732</v>
      </c>
      <c r="EA58" s="2">
        <v>2389994.778</v>
      </c>
      <c r="EB58" s="2">
        <v>2432341.073</v>
      </c>
      <c r="EC58" s="2">
        <v>2475437.683</v>
      </c>
      <c r="ED58" s="2">
        <v>2519297.9</v>
      </c>
      <c r="EE58" s="2">
        <v>2566810.388</v>
      </c>
      <c r="EF58" s="2">
        <v>2615220.238</v>
      </c>
      <c r="EG58" s="2">
        <v>2664544.422</v>
      </c>
      <c r="EH58" s="2">
        <v>2714800.235</v>
      </c>
      <c r="EI58" s="2">
        <v>2766005.3</v>
      </c>
      <c r="EJ58" s="2">
        <v>2818527.105</v>
      </c>
      <c r="EK58" s="2">
        <v>2872046.371</v>
      </c>
      <c r="EL58" s="2">
        <v>2926582.043</v>
      </c>
      <c r="EM58" s="2">
        <v>2982153.428</v>
      </c>
      <c r="EN58" s="2">
        <v>3038780.2</v>
      </c>
      <c r="EO58" s="2">
        <v>3096748.738</v>
      </c>
      <c r="EP58" s="2">
        <v>3155827.04</v>
      </c>
      <c r="EQ58" s="2">
        <v>3216036.427</v>
      </c>
      <c r="ER58" s="2">
        <v>3277398.631</v>
      </c>
      <c r="ES58" s="2">
        <v>3339935.8</v>
      </c>
      <c r="ET58" s="2">
        <v>3415597.956</v>
      </c>
      <c r="EU58" s="2">
        <v>3492979.706</v>
      </c>
      <c r="EV58" s="2">
        <v>3572120.257</v>
      </c>
      <c r="EW58" s="2">
        <v>3653059.715</v>
      </c>
      <c r="EX58" s="2">
        <v>3735839.1</v>
      </c>
      <c r="EY58" s="2">
        <v>3839476.858</v>
      </c>
      <c r="EZ58" s="2">
        <v>3945994.955</v>
      </c>
      <c r="FA58" s="2">
        <v>4055473.588</v>
      </c>
      <c r="FB58" s="2">
        <v>4167995.192</v>
      </c>
      <c r="FC58" s="2">
        <v>4283644.5</v>
      </c>
      <c r="FD58" s="2">
        <v>4389702.181</v>
      </c>
      <c r="FE58" s="2">
        <v>4498390.988</v>
      </c>
      <c r="FF58" s="2">
        <v>4609776.326</v>
      </c>
      <c r="FG58" s="2">
        <v>4723925.229</v>
      </c>
      <c r="FH58" s="2">
        <v>4840906.4</v>
      </c>
      <c r="FI58" s="2">
        <v>4946178.889</v>
      </c>
      <c r="FJ58" s="2">
        <v>5053772.076</v>
      </c>
      <c r="FK58" s="2">
        <v>5163737.79</v>
      </c>
      <c r="FL58" s="2">
        <v>5276129.032</v>
      </c>
      <c r="FM58" s="2">
        <v>5391000</v>
      </c>
      <c r="FN58" s="20">
        <v>4350</v>
      </c>
      <c r="FO58" s="20">
        <v>4434.79</v>
      </c>
      <c r="FP58" s="20">
        <v>4519.03</v>
      </c>
      <c r="FQ58" s="20">
        <v>4604.54</v>
      </c>
      <c r="FR58" s="20">
        <v>4694.27</v>
      </c>
      <c r="FS58" s="20">
        <v>4790</v>
      </c>
      <c r="FT58" s="20">
        <v>4874.02</v>
      </c>
      <c r="FU58" s="20">
        <v>4978.43</v>
      </c>
      <c r="FV58" s="20">
        <v>5096.63</v>
      </c>
      <c r="FW58" s="20">
        <v>5217.78</v>
      </c>
      <c r="FX58" s="20">
        <v>5335</v>
      </c>
      <c r="FY58" s="20">
        <v>5450.23</v>
      </c>
      <c r="FZ58" s="20">
        <v>5564.47</v>
      </c>
      <c r="GA58" s="20">
        <v>5677.75</v>
      </c>
      <c r="GB58" s="20">
        <v>5790.79</v>
      </c>
      <c r="GC58" s="20">
        <v>5905</v>
      </c>
      <c r="GD58" s="20">
        <v>6031.92</v>
      </c>
      <c r="GE58" s="20">
        <v>6165.22</v>
      </c>
      <c r="GF58" s="20">
        <v>6303.83</v>
      </c>
      <c r="GG58" s="20">
        <v>6445.74</v>
      </c>
      <c r="GH58" s="20">
        <v>6590</v>
      </c>
      <c r="GI58" s="20">
        <v>6731.94</v>
      </c>
      <c r="GJ58" s="20">
        <v>6881.34</v>
      </c>
      <c r="GK58" s="20">
        <v>7039.87</v>
      </c>
      <c r="GL58" s="20">
        <v>7208.81</v>
      </c>
      <c r="GM58" s="20">
        <v>7389</v>
      </c>
      <c r="GN58" s="20">
        <v>7579.71</v>
      </c>
      <c r="GO58" s="20">
        <v>7781.53</v>
      </c>
      <c r="GP58" s="20">
        <v>7995.06</v>
      </c>
      <c r="GQ58" s="20">
        <v>8220.98</v>
      </c>
      <c r="GR58" s="20">
        <v>8460</v>
      </c>
      <c r="GS58" s="20">
        <v>8702.48</v>
      </c>
      <c r="GT58" s="20">
        <v>8948.33</v>
      </c>
      <c r="GU58" s="20">
        <v>9197.45</v>
      </c>
      <c r="GV58" s="20">
        <v>9449.71</v>
      </c>
      <c r="GW58" s="20">
        <v>9705</v>
      </c>
      <c r="GX58" s="20">
        <v>9993.35</v>
      </c>
      <c r="GY58" s="20">
        <v>10089.8</v>
      </c>
      <c r="GZ58" s="20">
        <v>10333.64</v>
      </c>
      <c r="HA58" s="20">
        <v>10583.65</v>
      </c>
      <c r="HB58" s="20">
        <v>10840</v>
      </c>
    </row>
    <row r="59" spans="1:210" ht="12.75">
      <c r="A59" s="15" t="s">
        <v>58</v>
      </c>
      <c r="B59" s="15" t="s">
        <v>160</v>
      </c>
      <c r="C59" s="15">
        <v>58</v>
      </c>
      <c r="D59" s="16"/>
      <c r="F59" s="19">
        <v>3.3817253</v>
      </c>
      <c r="G59" s="19">
        <v>8.0644124</v>
      </c>
      <c r="H59" s="19">
        <v>10.163723</v>
      </c>
      <c r="I59" s="19">
        <v>4.8719163</v>
      </c>
      <c r="J59" s="19">
        <v>1.828209</v>
      </c>
      <c r="K59" s="19">
        <v>1.5157346</v>
      </c>
      <c r="L59" s="19">
        <v>1.5045775</v>
      </c>
      <c r="M59" s="19">
        <v>2.4460406</v>
      </c>
      <c r="N59" s="19">
        <v>3.2507881</v>
      </c>
      <c r="O59" s="19">
        <v>2.5950654</v>
      </c>
      <c r="P59" s="19">
        <v>2.5619377</v>
      </c>
      <c r="Q59" s="19">
        <v>2.6485888</v>
      </c>
      <c r="R59" s="19">
        <v>3.4486161</v>
      </c>
      <c r="S59" s="19">
        <v>0.94534489</v>
      </c>
      <c r="T59" s="19">
        <v>1.7979835</v>
      </c>
      <c r="U59" s="19">
        <v>3.8473033</v>
      </c>
      <c r="V59" s="19">
        <v>4.1450475</v>
      </c>
      <c r="W59" s="19">
        <v>3.7499025</v>
      </c>
      <c r="X59" s="19">
        <v>3.0418247</v>
      </c>
      <c r="Y59" s="19">
        <v>2.5962865</v>
      </c>
      <c r="Z59" s="19">
        <v>3.8861839</v>
      </c>
      <c r="AA59" s="19">
        <v>4.6847436</v>
      </c>
      <c r="AB59" s="19">
        <v>5.5972817</v>
      </c>
      <c r="AC59" s="19">
        <v>6.0964486</v>
      </c>
      <c r="AD59" s="19">
        <v>8.9489636</v>
      </c>
      <c r="AE59" s="19">
        <v>10.504319</v>
      </c>
      <c r="AF59" s="19">
        <v>12.468713</v>
      </c>
      <c r="AG59" s="19">
        <v>11.92799</v>
      </c>
      <c r="AH59" s="19">
        <v>11.088535</v>
      </c>
      <c r="AI59" s="19">
        <v>7.0942764</v>
      </c>
      <c r="AJ59" s="19">
        <v>7.6677621</v>
      </c>
      <c r="AK59" s="19">
        <v>6.8066548</v>
      </c>
      <c r="AL59" s="19">
        <v>8.8696</v>
      </c>
      <c r="AM59" s="19">
        <v>7.1653323</v>
      </c>
      <c r="AN59" s="19">
        <v>6.818044</v>
      </c>
      <c r="AO59" s="19">
        <v>8.3794706</v>
      </c>
      <c r="AP59" s="19">
        <v>9.9497426</v>
      </c>
      <c r="AQ59" s="19">
        <v>11.456316</v>
      </c>
      <c r="AR59" s="19">
        <v>10.972537</v>
      </c>
      <c r="AS59" s="19">
        <v>9.4050608</v>
      </c>
      <c r="AU59" s="19">
        <v>1045.0103</v>
      </c>
      <c r="AV59" s="19">
        <v>745.86992</v>
      </c>
      <c r="AW59" s="19">
        <v>720.32467</v>
      </c>
      <c r="AX59" s="19">
        <v>933.17492</v>
      </c>
      <c r="AY59" s="19">
        <v>1472.5479</v>
      </c>
      <c r="AZ59" s="19">
        <v>1700.699</v>
      </c>
      <c r="BA59" s="19">
        <v>1661.6098</v>
      </c>
      <c r="BB59" s="19">
        <v>1633.3342</v>
      </c>
      <c r="BC59" s="19">
        <v>1712.0955</v>
      </c>
      <c r="BD59" s="19">
        <v>1727.1772</v>
      </c>
      <c r="BE59" s="19">
        <v>1881.1523</v>
      </c>
      <c r="BF59" s="19">
        <v>1878.5838</v>
      </c>
      <c r="BG59" s="19">
        <v>1861.8232</v>
      </c>
      <c r="BH59" s="19">
        <v>1793.2842</v>
      </c>
      <c r="BI59" s="19">
        <v>1924.5807</v>
      </c>
      <c r="BJ59" s="19">
        <v>1790.6927</v>
      </c>
      <c r="BK59" s="19">
        <v>2173.279</v>
      </c>
      <c r="BL59" s="19">
        <v>2122.4716</v>
      </c>
      <c r="BM59" s="19">
        <v>2010.8377</v>
      </c>
      <c r="BN59" s="19">
        <v>1978.3407</v>
      </c>
      <c r="BO59" s="19">
        <v>1891.5684</v>
      </c>
      <c r="BP59" s="19">
        <v>1825.9582</v>
      </c>
      <c r="BQ59" s="19">
        <v>1627.1239</v>
      </c>
      <c r="BR59" s="19">
        <v>1681.0203</v>
      </c>
      <c r="BS59" s="19">
        <v>1521.4138</v>
      </c>
      <c r="BT59" s="19">
        <v>1500.8664</v>
      </c>
      <c r="BU59" s="19">
        <v>1295.4717</v>
      </c>
      <c r="BV59" s="19">
        <v>1293.5565</v>
      </c>
      <c r="BW59" s="19">
        <v>1313.0436</v>
      </c>
      <c r="BX59" s="19">
        <v>1363.6431</v>
      </c>
      <c r="BY59" s="19">
        <v>1295.8168</v>
      </c>
      <c r="BZ59" s="19">
        <v>1382.3197</v>
      </c>
      <c r="CA59" s="19">
        <v>1191.6129</v>
      </c>
      <c r="CB59" s="19">
        <v>1225.7234</v>
      </c>
      <c r="CC59" s="19">
        <v>1415.5189</v>
      </c>
      <c r="CD59" s="19">
        <v>1260.8505</v>
      </c>
      <c r="CE59" s="19">
        <v>1265.9834</v>
      </c>
      <c r="CF59" s="19">
        <v>1262.727</v>
      </c>
      <c r="CG59" s="19">
        <v>1277.4792</v>
      </c>
      <c r="CH59" s="19">
        <v>1314.7881</v>
      </c>
      <c r="CJ59" s="2">
        <v>55.0685771947528</v>
      </c>
      <c r="CK59" s="2">
        <v>55.0200098843365</v>
      </c>
      <c r="CL59" s="2">
        <v>54.9603538380958</v>
      </c>
      <c r="CM59" s="2">
        <v>54.8886197013053</v>
      </c>
      <c r="CN59" s="2">
        <v>54.8014013804409</v>
      </c>
      <c r="CO59" s="2">
        <v>54.698147810219</v>
      </c>
      <c r="CP59" s="2">
        <v>54.636996435081</v>
      </c>
      <c r="CQ59" s="2">
        <v>54.5593459224014</v>
      </c>
      <c r="CR59" s="2">
        <v>54.4649339627487</v>
      </c>
      <c r="CS59" s="2">
        <v>54.3536135693709</v>
      </c>
      <c r="CT59" s="2">
        <v>54.2253480753481</v>
      </c>
      <c r="CU59" s="2">
        <v>54.1627396944364</v>
      </c>
      <c r="CV59" s="2">
        <v>54.0830488369909</v>
      </c>
      <c r="CW59" s="2">
        <v>53.9864579254864</v>
      </c>
      <c r="CX59" s="2">
        <v>53.8732364650871</v>
      </c>
      <c r="CY59" s="2">
        <v>53.7437345003647</v>
      </c>
      <c r="CZ59" s="2">
        <v>53.6893865543226</v>
      </c>
      <c r="DA59" s="2">
        <v>53.6114280867867</v>
      </c>
      <c r="DB59" s="2">
        <v>53.5094495635602</v>
      </c>
      <c r="DC59" s="2">
        <v>53.3846686574864</v>
      </c>
      <c r="DD59" s="2">
        <v>53.23972275951</v>
      </c>
      <c r="DE59" s="2">
        <v>52.9354699348499</v>
      </c>
      <c r="DF59" s="2">
        <v>52.6072151576526</v>
      </c>
      <c r="DG59" s="2">
        <v>52.2779214354244</v>
      </c>
      <c r="DH59" s="2">
        <v>51.9780565323423</v>
      </c>
      <c r="DI59" s="2">
        <v>51.7223669309173</v>
      </c>
      <c r="DJ59" s="2">
        <v>51.7229943531544</v>
      </c>
      <c r="DK59" s="2">
        <v>51.7442669478499</v>
      </c>
      <c r="DL59" s="2">
        <v>51.7781071357101</v>
      </c>
      <c r="DM59" s="2">
        <v>51.8144934077914</v>
      </c>
      <c r="DN59" s="2">
        <v>51.8417018072289</v>
      </c>
      <c r="DO59" s="2">
        <v>52.0216728170173</v>
      </c>
      <c r="DP59" s="2">
        <v>52.1578489192839</v>
      </c>
      <c r="DQ59" s="2">
        <v>52.2504051482958</v>
      </c>
      <c r="DR59" s="2">
        <v>52.2986967521105</v>
      </c>
      <c r="DS59" s="2">
        <v>52.3025494505494</v>
      </c>
      <c r="DT59" s="2">
        <v>52.496510363402</v>
      </c>
      <c r="DU59" s="2">
        <v>52.6319504193818</v>
      </c>
      <c r="DV59" s="2">
        <v>52.7082626227378</v>
      </c>
      <c r="DW59" s="2">
        <v>52.7252050516656</v>
      </c>
      <c r="DX59" s="2">
        <v>52.6829268292683</v>
      </c>
      <c r="DY59" s="2">
        <v>545729.6</v>
      </c>
      <c r="DZ59" s="2">
        <v>556081.7379</v>
      </c>
      <c r="EA59" s="2">
        <v>566630.256</v>
      </c>
      <c r="EB59" s="2">
        <v>577378.8795</v>
      </c>
      <c r="EC59" s="2">
        <v>588331.4048</v>
      </c>
      <c r="ED59" s="2">
        <v>599491.7</v>
      </c>
      <c r="EE59" s="2">
        <v>611519.1189</v>
      </c>
      <c r="EF59" s="2">
        <v>623787.9138</v>
      </c>
      <c r="EG59" s="2">
        <v>636302.9305</v>
      </c>
      <c r="EH59" s="2">
        <v>649069.1118</v>
      </c>
      <c r="EI59" s="2">
        <v>662091.5</v>
      </c>
      <c r="EJ59" s="2">
        <v>676405.9584</v>
      </c>
      <c r="EK59" s="2">
        <v>691029.9316</v>
      </c>
      <c r="EL59" s="2">
        <v>705970.113</v>
      </c>
      <c r="EM59" s="2">
        <v>721233.3405</v>
      </c>
      <c r="EN59" s="2">
        <v>736826.6</v>
      </c>
      <c r="EO59" s="2">
        <v>753809.7251</v>
      </c>
      <c r="EP59" s="2">
        <v>771184.3096</v>
      </c>
      <c r="EQ59" s="2">
        <v>788959.3772</v>
      </c>
      <c r="ER59" s="2">
        <v>807144.1593</v>
      </c>
      <c r="ES59" s="2">
        <v>825748.1</v>
      </c>
      <c r="ET59" s="2">
        <v>842579.1685</v>
      </c>
      <c r="EU59" s="2">
        <v>859754.4566</v>
      </c>
      <c r="EV59" s="2">
        <v>877281.0274</v>
      </c>
      <c r="EW59" s="2">
        <v>895166.0896</v>
      </c>
      <c r="EX59" s="2">
        <v>913417</v>
      </c>
      <c r="EY59" s="2">
        <v>936113.7856</v>
      </c>
      <c r="EZ59" s="2">
        <v>959374.9302</v>
      </c>
      <c r="FA59" s="2">
        <v>983214.4764</v>
      </c>
      <c r="FB59" s="2">
        <v>1007646.8162</v>
      </c>
      <c r="FC59" s="2">
        <v>1032686.7</v>
      </c>
      <c r="FD59" s="2">
        <v>1062365.7936</v>
      </c>
      <c r="FE59" s="2">
        <v>1092899.9189</v>
      </c>
      <c r="FF59" s="2">
        <v>1124313.7679</v>
      </c>
      <c r="FG59" s="2">
        <v>1156632.7475</v>
      </c>
      <c r="FH59" s="2">
        <v>1189883</v>
      </c>
      <c r="FI59" s="2">
        <v>1229919.7427</v>
      </c>
      <c r="FJ59" s="2">
        <v>1271303.7096</v>
      </c>
      <c r="FK59" s="2">
        <v>1314080.2371</v>
      </c>
      <c r="FL59" s="2">
        <v>1358296.1875</v>
      </c>
      <c r="FM59" s="2">
        <v>1404000</v>
      </c>
      <c r="FN59" s="20">
        <v>991</v>
      </c>
      <c r="FO59" s="20">
        <v>1010.69</v>
      </c>
      <c r="FP59" s="20">
        <v>1030.98</v>
      </c>
      <c r="FQ59" s="20">
        <v>1051.91</v>
      </c>
      <c r="FR59" s="20">
        <v>1073.57</v>
      </c>
      <c r="FS59" s="20">
        <v>1096</v>
      </c>
      <c r="FT59" s="20">
        <v>1119.24</v>
      </c>
      <c r="FU59" s="20">
        <v>1143.32</v>
      </c>
      <c r="FV59" s="20">
        <v>1168.28</v>
      </c>
      <c r="FW59" s="20">
        <v>1194.16</v>
      </c>
      <c r="FX59" s="20">
        <v>1221</v>
      </c>
      <c r="FY59" s="20">
        <v>1248.84</v>
      </c>
      <c r="FZ59" s="20">
        <v>1277.72</v>
      </c>
      <c r="GA59" s="20">
        <v>1307.68</v>
      </c>
      <c r="GB59" s="20">
        <v>1338.76</v>
      </c>
      <c r="GC59" s="20">
        <v>1371</v>
      </c>
      <c r="GD59" s="20">
        <v>1404.51</v>
      </c>
      <c r="GE59" s="20">
        <v>1439.23</v>
      </c>
      <c r="GF59" s="20">
        <v>1475.19</v>
      </c>
      <c r="GG59" s="20">
        <v>1512.43</v>
      </c>
      <c r="GH59" s="20">
        <v>1551</v>
      </c>
      <c r="GI59" s="20">
        <v>1590.92</v>
      </c>
      <c r="GJ59" s="20">
        <v>1632.22</v>
      </c>
      <c r="GK59" s="20">
        <v>1675.03</v>
      </c>
      <c r="GL59" s="20">
        <v>1719.57</v>
      </c>
      <c r="GM59" s="20">
        <v>1766</v>
      </c>
      <c r="GN59" s="20">
        <v>1814.29</v>
      </c>
      <c r="GO59" s="20">
        <v>1864.44</v>
      </c>
      <c r="GP59" s="20">
        <v>1916.46</v>
      </c>
      <c r="GQ59" s="20">
        <v>1970.32</v>
      </c>
      <c r="GR59" s="20">
        <v>2026</v>
      </c>
      <c r="GS59" s="20">
        <v>2083.26</v>
      </c>
      <c r="GT59" s="20">
        <v>2142.14</v>
      </c>
      <c r="GU59" s="20">
        <v>2202.69</v>
      </c>
      <c r="GV59" s="20">
        <v>2264.96</v>
      </c>
      <c r="GW59" s="20">
        <v>2329</v>
      </c>
      <c r="GX59" s="20">
        <v>2394.35</v>
      </c>
      <c r="GY59" s="20">
        <v>2415.46</v>
      </c>
      <c r="GZ59" s="20">
        <v>2493.12</v>
      </c>
      <c r="HA59" s="20">
        <v>2576.18</v>
      </c>
      <c r="HB59" s="20"/>
    </row>
    <row r="60" spans="1:210" ht="12.75">
      <c r="A60" s="15" t="s">
        <v>59</v>
      </c>
      <c r="B60" s="15" t="s">
        <v>161</v>
      </c>
      <c r="C60" s="15">
        <v>59</v>
      </c>
      <c r="D60" s="16"/>
      <c r="E60" s="7">
        <f t="shared" si="0"/>
        <v>0.758682314315612</v>
      </c>
      <c r="F60" s="19">
        <v>24.58991</v>
      </c>
      <c r="G60" s="19">
        <v>14.552713</v>
      </c>
      <c r="H60" s="19">
        <v>12.841345</v>
      </c>
      <c r="I60" s="19">
        <v>11.825568</v>
      </c>
      <c r="J60" s="19">
        <v>8.4582749</v>
      </c>
      <c r="K60" s="19">
        <v>11.163053</v>
      </c>
      <c r="L60" s="19">
        <v>6.6230525</v>
      </c>
      <c r="M60" s="19">
        <v>9.7714615</v>
      </c>
      <c r="N60" s="19">
        <v>7.4608281</v>
      </c>
      <c r="O60" s="19">
        <v>9.3277968</v>
      </c>
      <c r="P60" s="19">
        <v>6.0130206</v>
      </c>
      <c r="Q60" s="19">
        <v>9.0551925</v>
      </c>
      <c r="R60" s="19">
        <v>9.7726889</v>
      </c>
      <c r="S60" s="19">
        <v>15.801082</v>
      </c>
      <c r="T60" s="19">
        <v>17.035737</v>
      </c>
      <c r="U60" s="19">
        <v>17.147561</v>
      </c>
      <c r="V60" s="19">
        <v>15.736649</v>
      </c>
      <c r="W60" s="19">
        <v>15.358918</v>
      </c>
      <c r="X60" s="19">
        <v>15.96169</v>
      </c>
      <c r="Y60" s="19">
        <v>16.320498</v>
      </c>
      <c r="Z60" s="19">
        <v>11.058221</v>
      </c>
      <c r="AA60" s="19">
        <v>12.612816</v>
      </c>
      <c r="AB60" s="19">
        <v>9.5851048</v>
      </c>
      <c r="AC60" s="19">
        <v>9.3638055</v>
      </c>
      <c r="AD60" s="19">
        <v>10.422023</v>
      </c>
      <c r="AE60" s="19">
        <v>10.364849</v>
      </c>
      <c r="AF60" s="19">
        <v>11.493272</v>
      </c>
      <c r="AG60" s="19">
        <v>12.365702</v>
      </c>
      <c r="AH60" s="19">
        <v>14.324671</v>
      </c>
      <c r="AI60" s="19">
        <v>12.812322</v>
      </c>
      <c r="AJ60" s="19">
        <v>14.673714</v>
      </c>
      <c r="AK60" s="19">
        <v>12.879989</v>
      </c>
      <c r="AL60" s="19">
        <v>13.144643</v>
      </c>
      <c r="AM60" s="19">
        <v>13.055955</v>
      </c>
      <c r="AN60" s="19">
        <v>13.441414</v>
      </c>
      <c r="AO60" s="19">
        <v>10.475768</v>
      </c>
      <c r="AP60" s="19">
        <v>10.400339</v>
      </c>
      <c r="AQ60" s="19">
        <v>12.920458</v>
      </c>
      <c r="AR60" s="19">
        <v>12.598643</v>
      </c>
      <c r="AS60" s="19">
        <v>11.719257</v>
      </c>
      <c r="AT60" s="19">
        <v>11.353838</v>
      </c>
      <c r="AU60" s="19">
        <v>3157.9011</v>
      </c>
      <c r="AV60" s="19">
        <v>4008.416</v>
      </c>
      <c r="AW60" s="19">
        <v>4065.7616</v>
      </c>
      <c r="AX60" s="19">
        <v>4472.2683</v>
      </c>
      <c r="AY60" s="19">
        <v>4490.9691</v>
      </c>
      <c r="AZ60" s="19">
        <v>4253.8699</v>
      </c>
      <c r="BA60" s="19">
        <v>4264.0611</v>
      </c>
      <c r="BB60" s="19">
        <v>4212.6971</v>
      </c>
      <c r="BC60" s="19">
        <v>3875.6324</v>
      </c>
      <c r="BD60" s="19">
        <v>3869.4169</v>
      </c>
      <c r="BE60" s="19">
        <v>4005.1654</v>
      </c>
      <c r="BF60" s="19">
        <v>3983.3062</v>
      </c>
      <c r="BG60" s="19">
        <v>4158.2727</v>
      </c>
      <c r="BH60" s="19">
        <v>4223.1038</v>
      </c>
      <c r="BI60" s="19">
        <v>4616.31</v>
      </c>
      <c r="BJ60" s="19">
        <v>4681.0123</v>
      </c>
      <c r="BK60" s="19">
        <v>5682.263</v>
      </c>
      <c r="BL60" s="19">
        <v>5969.654</v>
      </c>
      <c r="BM60" s="19">
        <v>6058.865</v>
      </c>
      <c r="BN60" s="19">
        <v>6136.9715</v>
      </c>
      <c r="BO60" s="19">
        <v>5759.9406</v>
      </c>
      <c r="BP60" s="19">
        <v>5869.8081</v>
      </c>
      <c r="BQ60" s="19">
        <v>6316.9888</v>
      </c>
      <c r="BR60" s="19">
        <v>6301.7052</v>
      </c>
      <c r="BS60" s="19">
        <v>6463.7205</v>
      </c>
      <c r="BT60" s="19">
        <v>6856.3652</v>
      </c>
      <c r="BU60" s="19">
        <v>7320.8337</v>
      </c>
      <c r="BV60" s="19">
        <v>7899.5106</v>
      </c>
      <c r="BW60" s="19">
        <v>8192.0099</v>
      </c>
      <c r="BX60" s="19">
        <v>8671.8574</v>
      </c>
      <c r="BY60" s="19">
        <v>9005.6401</v>
      </c>
      <c r="BZ60" s="19">
        <v>9489.9617</v>
      </c>
      <c r="CA60" s="19">
        <v>9910.9895</v>
      </c>
      <c r="CB60" s="19">
        <v>10297.773</v>
      </c>
      <c r="CC60" s="19">
        <v>10533.913</v>
      </c>
      <c r="CD60" s="19">
        <v>11329.398</v>
      </c>
      <c r="CE60" s="19">
        <v>11808.285</v>
      </c>
      <c r="CF60" s="19">
        <v>11976.051</v>
      </c>
      <c r="CG60" s="19">
        <v>12590.369</v>
      </c>
      <c r="CH60" s="19">
        <v>13002.178</v>
      </c>
      <c r="CI60" s="19">
        <v>13931.688</v>
      </c>
      <c r="CJ60" s="2">
        <v>50.929</v>
      </c>
      <c r="CK60" s="2">
        <v>50.7129603237558</v>
      </c>
      <c r="CL60" s="2">
        <v>50.6293045620047</v>
      </c>
      <c r="CM60" s="2">
        <v>50.661386751245</v>
      </c>
      <c r="CN60" s="2">
        <v>50.7953431923735</v>
      </c>
      <c r="CO60" s="2">
        <v>51.0194289508632</v>
      </c>
      <c r="CP60" s="2">
        <v>51.4194677488586</v>
      </c>
      <c r="CQ60" s="2">
        <v>51.8909066996632</v>
      </c>
      <c r="CR60" s="2">
        <v>52.4268557758545</v>
      </c>
      <c r="CS60" s="2">
        <v>53.0184484244215</v>
      </c>
      <c r="CT60" s="2">
        <v>53.65799031477</v>
      </c>
      <c r="CU60" s="2">
        <v>54.3911618864912</v>
      </c>
      <c r="CV60" s="2">
        <v>55.1750321460008</v>
      </c>
      <c r="CW60" s="2">
        <v>55.9865547281515</v>
      </c>
      <c r="CX60" s="2">
        <v>56.7937324039907</v>
      </c>
      <c r="CY60" s="2">
        <v>57.5782623318386</v>
      </c>
      <c r="CZ60" s="2">
        <v>58.1880771309748</v>
      </c>
      <c r="DA60" s="2">
        <v>58.7965097462502</v>
      </c>
      <c r="DB60" s="2">
        <v>59.4147971786767</v>
      </c>
      <c r="DC60" s="2">
        <v>60.0602412078788</v>
      </c>
      <c r="DD60" s="2">
        <v>60.7529710144927</v>
      </c>
      <c r="DE60" s="2">
        <v>61.0856096330416</v>
      </c>
      <c r="DF60" s="2">
        <v>61.5253806207419</v>
      </c>
      <c r="DG60" s="2">
        <v>62.0747118405276</v>
      </c>
      <c r="DH60" s="2">
        <v>62.7364549508041</v>
      </c>
      <c r="DI60" s="2">
        <v>63.513937007874</v>
      </c>
      <c r="DJ60" s="2">
        <v>63.7639800230316</v>
      </c>
      <c r="DK60" s="2">
        <v>64.0568385684961</v>
      </c>
      <c r="DL60" s="2">
        <v>64.3550255754967</v>
      </c>
      <c r="DM60" s="2">
        <v>64.6585416142318</v>
      </c>
      <c r="DN60" s="2">
        <v>64.9673888363292</v>
      </c>
      <c r="DO60" s="2">
        <v>65.4641735510847</v>
      </c>
      <c r="DP60" s="2">
        <v>65.6845618686401</v>
      </c>
      <c r="DQ60" s="2">
        <v>65.8175450592525</v>
      </c>
      <c r="DR60" s="2">
        <v>65.9648305929919</v>
      </c>
      <c r="DS60" s="2">
        <v>66.5386631016043</v>
      </c>
      <c r="DT60" s="2">
        <v>66.9001629276896</v>
      </c>
      <c r="DU60" s="2">
        <v>67.1711641094005</v>
      </c>
      <c r="DV60" s="2">
        <v>67.5514176575582</v>
      </c>
      <c r="DW60" s="2">
        <v>67.7880504087193</v>
      </c>
      <c r="DX60" s="2">
        <v>68.1550126368997</v>
      </c>
      <c r="DY60" s="2">
        <v>336131.4</v>
      </c>
      <c r="DZ60" s="2">
        <v>345233.5487</v>
      </c>
      <c r="EA60" s="2">
        <v>354582.3345</v>
      </c>
      <c r="EB60" s="2">
        <v>364184.4448</v>
      </c>
      <c r="EC60" s="2">
        <v>374046.7482</v>
      </c>
      <c r="ED60" s="2">
        <v>384176.3</v>
      </c>
      <c r="EE60" s="2">
        <v>395318.01</v>
      </c>
      <c r="EF60" s="2">
        <v>406783.1958</v>
      </c>
      <c r="EG60" s="2">
        <v>418581.2592</v>
      </c>
      <c r="EH60" s="2">
        <v>430721.875</v>
      </c>
      <c r="EI60" s="2">
        <v>443215</v>
      </c>
      <c r="EJ60" s="2">
        <v>456466.9479</v>
      </c>
      <c r="EK60" s="2">
        <v>470118.8614</v>
      </c>
      <c r="EL60" s="2">
        <v>484182.9226</v>
      </c>
      <c r="EM60" s="2">
        <v>498671.688</v>
      </c>
      <c r="EN60" s="2">
        <v>513598.1</v>
      </c>
      <c r="EO60" s="2">
        <v>527480.738</v>
      </c>
      <c r="EP60" s="2">
        <v>541739.2815</v>
      </c>
      <c r="EQ60" s="2">
        <v>556383.9267</v>
      </c>
      <c r="ER60" s="2">
        <v>571425.1469</v>
      </c>
      <c r="ES60" s="2">
        <v>586873.7</v>
      </c>
      <c r="ET60" s="2">
        <v>598107.5296</v>
      </c>
      <c r="EU60" s="2">
        <v>609562.7085</v>
      </c>
      <c r="EV60" s="2">
        <v>621243.7161</v>
      </c>
      <c r="EW60" s="2">
        <v>633155.1243</v>
      </c>
      <c r="EX60" s="2">
        <v>645301.6</v>
      </c>
      <c r="EY60" s="2">
        <v>653376.7505</v>
      </c>
      <c r="EZ60" s="2">
        <v>661553.406</v>
      </c>
      <c r="FA60" s="2">
        <v>669832.8482</v>
      </c>
      <c r="FB60" s="2">
        <v>678216.3747</v>
      </c>
      <c r="FC60" s="2">
        <v>686705.3</v>
      </c>
      <c r="FD60" s="2">
        <v>698280.1536</v>
      </c>
      <c r="FE60" s="2">
        <v>710050.1138</v>
      </c>
      <c r="FF60" s="2">
        <v>722018.4693</v>
      </c>
      <c r="FG60" s="2">
        <v>734188.5645</v>
      </c>
      <c r="FH60" s="2">
        <v>746563.8</v>
      </c>
      <c r="FI60" s="2">
        <v>758647.8476</v>
      </c>
      <c r="FJ60" s="2">
        <v>770930.1676</v>
      </c>
      <c r="FK60" s="2">
        <v>783414.056</v>
      </c>
      <c r="FL60" s="2">
        <v>796102.864</v>
      </c>
      <c r="FM60" s="2">
        <v>809000</v>
      </c>
      <c r="FN60" s="20">
        <v>660</v>
      </c>
      <c r="FO60" s="20">
        <v>680.76</v>
      </c>
      <c r="FP60" s="20">
        <v>700.35</v>
      </c>
      <c r="FQ60" s="20">
        <v>718.86</v>
      </c>
      <c r="FR60" s="20">
        <v>736.38</v>
      </c>
      <c r="FS60" s="20">
        <v>753</v>
      </c>
      <c r="FT60" s="20">
        <v>768.81</v>
      </c>
      <c r="FU60" s="20">
        <v>783.92</v>
      </c>
      <c r="FV60" s="20">
        <v>798.41</v>
      </c>
      <c r="FW60" s="20">
        <v>812.4</v>
      </c>
      <c r="FX60" s="20">
        <v>826</v>
      </c>
      <c r="FY60" s="20">
        <v>839.23</v>
      </c>
      <c r="FZ60" s="20">
        <v>852.05</v>
      </c>
      <c r="GA60" s="20">
        <v>864.82</v>
      </c>
      <c r="GB60" s="20">
        <v>878.04</v>
      </c>
      <c r="GC60" s="20">
        <v>892</v>
      </c>
      <c r="GD60" s="20">
        <v>906.51</v>
      </c>
      <c r="GE60" s="20">
        <v>921.38</v>
      </c>
      <c r="GF60" s="20">
        <v>936.44</v>
      </c>
      <c r="GG60" s="20">
        <v>951.42</v>
      </c>
      <c r="GH60" s="20">
        <v>966</v>
      </c>
      <c r="GI60" s="20">
        <v>979.13</v>
      </c>
      <c r="GJ60" s="20">
        <v>990.75</v>
      </c>
      <c r="GK60" s="20">
        <v>1000.8</v>
      </c>
      <c r="GL60" s="20">
        <v>1009.23</v>
      </c>
      <c r="GM60" s="20">
        <v>1016</v>
      </c>
      <c r="GN60" s="20">
        <v>1024.68</v>
      </c>
      <c r="GO60" s="20">
        <v>1032.76</v>
      </c>
      <c r="GP60" s="20">
        <v>1040.84</v>
      </c>
      <c r="GQ60" s="20">
        <v>1048.92</v>
      </c>
      <c r="GR60" s="20">
        <v>1057</v>
      </c>
      <c r="GS60" s="20">
        <v>1066.66</v>
      </c>
      <c r="GT60" s="20">
        <v>1081</v>
      </c>
      <c r="GU60" s="20">
        <v>1097</v>
      </c>
      <c r="GV60" s="20">
        <v>1113</v>
      </c>
      <c r="GW60" s="20">
        <v>1122</v>
      </c>
      <c r="GX60" s="20">
        <v>1134</v>
      </c>
      <c r="GY60" s="20">
        <v>1147.71</v>
      </c>
      <c r="GZ60" s="20">
        <v>1159.73</v>
      </c>
      <c r="HA60" s="20">
        <v>1174.4</v>
      </c>
      <c r="HB60" s="20">
        <v>1186.14</v>
      </c>
    </row>
    <row r="61" spans="1:210" ht="12.75">
      <c r="A61" s="15" t="s">
        <v>60</v>
      </c>
      <c r="B61" s="15" t="s">
        <v>157</v>
      </c>
      <c r="C61" s="15">
        <v>60</v>
      </c>
      <c r="D61" s="16"/>
      <c r="E61" s="7">
        <f t="shared" si="0"/>
        <v>1.0995325164437035</v>
      </c>
      <c r="F61" s="19">
        <v>16.864066</v>
      </c>
      <c r="G61" s="19">
        <v>16.994546</v>
      </c>
      <c r="H61" s="19">
        <v>16.159379</v>
      </c>
      <c r="I61" s="19">
        <v>17.374636</v>
      </c>
      <c r="J61" s="19">
        <v>18.363389</v>
      </c>
      <c r="K61" s="19">
        <v>19.657382</v>
      </c>
      <c r="L61" s="19">
        <v>20.025049</v>
      </c>
      <c r="M61" s="19">
        <v>19.71595</v>
      </c>
      <c r="N61" s="19">
        <v>21.043315</v>
      </c>
      <c r="O61" s="19">
        <v>18.468533</v>
      </c>
      <c r="P61" s="19">
        <v>18.371454</v>
      </c>
      <c r="Q61" s="19">
        <v>16.528628</v>
      </c>
      <c r="R61" s="19">
        <v>16.789024</v>
      </c>
      <c r="S61" s="19">
        <v>17.992067</v>
      </c>
      <c r="T61" s="19">
        <v>20.297908</v>
      </c>
      <c r="U61" s="19">
        <v>19.986308</v>
      </c>
      <c r="V61" s="19">
        <v>18.600821</v>
      </c>
      <c r="W61" s="19">
        <v>17.531026</v>
      </c>
      <c r="X61" s="19">
        <v>18.434154</v>
      </c>
      <c r="Y61" s="19">
        <v>20.406892</v>
      </c>
      <c r="Z61" s="19">
        <v>23.71646</v>
      </c>
      <c r="AA61" s="19">
        <v>25.441769</v>
      </c>
      <c r="AB61" s="19">
        <v>17.912117</v>
      </c>
      <c r="AC61" s="19">
        <v>12.90002</v>
      </c>
      <c r="AD61" s="19">
        <v>13.564053</v>
      </c>
      <c r="AE61" s="19">
        <v>14.793719</v>
      </c>
      <c r="AF61" s="19">
        <v>12.489374</v>
      </c>
      <c r="AG61" s="19">
        <v>13.136525</v>
      </c>
      <c r="AH61" s="19">
        <v>15.904855</v>
      </c>
      <c r="AI61" s="19">
        <v>15.990004</v>
      </c>
      <c r="AJ61" s="19">
        <v>17.345436</v>
      </c>
      <c r="AK61" s="19">
        <v>18.551138</v>
      </c>
      <c r="AL61" s="19">
        <v>20.684999</v>
      </c>
      <c r="AM61" s="19">
        <v>20.049348</v>
      </c>
      <c r="AN61" s="19">
        <v>21.447431</v>
      </c>
      <c r="AO61" s="19">
        <v>14.258789</v>
      </c>
      <c r="AP61" s="19">
        <v>16.854167</v>
      </c>
      <c r="AQ61" s="19">
        <v>20.062724</v>
      </c>
      <c r="AR61" s="19">
        <v>21.420306</v>
      </c>
      <c r="AS61" s="19">
        <v>21.788112</v>
      </c>
      <c r="AT61" s="19">
        <v>22.340091</v>
      </c>
      <c r="AU61" s="19">
        <v>3980.3435</v>
      </c>
      <c r="AV61" s="19">
        <v>3978.1149</v>
      </c>
      <c r="AW61" s="19">
        <v>4017.039</v>
      </c>
      <c r="AX61" s="19">
        <v>4247.0485</v>
      </c>
      <c r="AY61" s="19">
        <v>4661.0283</v>
      </c>
      <c r="AZ61" s="19">
        <v>4765.5202</v>
      </c>
      <c r="BA61" s="19">
        <v>4896.8463</v>
      </c>
      <c r="BB61" s="19">
        <v>5012.0564</v>
      </c>
      <c r="BC61" s="19">
        <v>5289.7034</v>
      </c>
      <c r="BD61" s="19">
        <v>5351.5535</v>
      </c>
      <c r="BE61" s="19">
        <v>5521.9842</v>
      </c>
      <c r="BF61" s="19">
        <v>5596.2864</v>
      </c>
      <c r="BG61" s="19">
        <v>5874.8014</v>
      </c>
      <c r="BH61" s="19">
        <v>6147.2863</v>
      </c>
      <c r="BI61" s="19">
        <v>6290.2964</v>
      </c>
      <c r="BJ61" s="19">
        <v>6465.4373</v>
      </c>
      <c r="BK61" s="19">
        <v>6561.5837</v>
      </c>
      <c r="BL61" s="19">
        <v>6583.0861</v>
      </c>
      <c r="BM61" s="19">
        <v>6922.4327</v>
      </c>
      <c r="BN61" s="19">
        <v>7326.2423</v>
      </c>
      <c r="BO61" s="19">
        <v>7654.7586</v>
      </c>
      <c r="BP61" s="19">
        <v>8111.8424</v>
      </c>
      <c r="BQ61" s="19">
        <v>7975.266</v>
      </c>
      <c r="BR61" s="19">
        <v>7547.3967</v>
      </c>
      <c r="BS61" s="19">
        <v>7651.1604</v>
      </c>
      <c r="BT61" s="19">
        <v>7673.3093</v>
      </c>
      <c r="BU61" s="19">
        <v>7295.5559</v>
      </c>
      <c r="BV61" s="19">
        <v>7250.7678</v>
      </c>
      <c r="BW61" s="19">
        <v>6975.1824</v>
      </c>
      <c r="BX61" s="19">
        <v>7134.0772</v>
      </c>
      <c r="BY61" s="19">
        <v>7333.8011</v>
      </c>
      <c r="BZ61" s="19">
        <v>7367.4566</v>
      </c>
      <c r="CA61" s="19">
        <v>7462.3832</v>
      </c>
      <c r="CB61" s="19">
        <v>7479.1243</v>
      </c>
      <c r="CC61" s="19">
        <v>7648.8508</v>
      </c>
      <c r="CD61" s="19">
        <v>7174.9741</v>
      </c>
      <c r="CE61" s="19">
        <v>7344.1413</v>
      </c>
      <c r="CF61" s="19">
        <v>7639.1013</v>
      </c>
      <c r="CG61" s="19">
        <v>7861.6741</v>
      </c>
      <c r="CH61" s="19">
        <v>7999.3017</v>
      </c>
      <c r="CI61" s="19">
        <v>8762.3364</v>
      </c>
      <c r="CJ61" s="2">
        <v>50.3934123697388</v>
      </c>
      <c r="CK61" s="2">
        <v>50.2210102086128</v>
      </c>
      <c r="CL61" s="2">
        <v>50.051397313659</v>
      </c>
      <c r="CM61" s="2">
        <v>49.8789085460201</v>
      </c>
      <c r="CN61" s="2">
        <v>49.6943689537269</v>
      </c>
      <c r="CO61" s="2">
        <v>49.4940444516548</v>
      </c>
      <c r="CP61" s="2">
        <v>49.4551487829341</v>
      </c>
      <c r="CQ61" s="2">
        <v>49.4118111736524</v>
      </c>
      <c r="CR61" s="2">
        <v>49.3645039423232</v>
      </c>
      <c r="CS61" s="2">
        <v>49.3129701120772</v>
      </c>
      <c r="CT61" s="2">
        <v>49.2598934698395</v>
      </c>
      <c r="CU61" s="2">
        <v>49.2727849389228</v>
      </c>
      <c r="CV61" s="2">
        <v>49.2921029098954</v>
      </c>
      <c r="CW61" s="2">
        <v>49.331348828148</v>
      </c>
      <c r="CX61" s="2">
        <v>49.4076326320525</v>
      </c>
      <c r="CY61" s="2">
        <v>49.5315785377079</v>
      </c>
      <c r="CZ61" s="2">
        <v>49.7395765491593</v>
      </c>
      <c r="DA61" s="2">
        <v>49.9941643250016</v>
      </c>
      <c r="DB61" s="2">
        <v>50.2991422162307</v>
      </c>
      <c r="DC61" s="2">
        <v>50.6586092470095</v>
      </c>
      <c r="DD61" s="2">
        <v>51.0742918454936</v>
      </c>
      <c r="DE61" s="2">
        <v>51.5570893404161</v>
      </c>
      <c r="DF61" s="2">
        <v>52.0961555756507</v>
      </c>
      <c r="DG61" s="2">
        <v>52.6849089664696</v>
      </c>
      <c r="DH61" s="2">
        <v>53.3134971043364</v>
      </c>
      <c r="DI61" s="2">
        <v>53.975351222421</v>
      </c>
      <c r="DJ61" s="2">
        <v>54.6145419509242</v>
      </c>
      <c r="DK61" s="2">
        <v>55.2852137387567</v>
      </c>
      <c r="DL61" s="2">
        <v>55.985559846437</v>
      </c>
      <c r="DM61" s="2">
        <v>56.7140464713743</v>
      </c>
      <c r="DN61" s="2">
        <v>57.469391416144</v>
      </c>
      <c r="DO61" s="2">
        <v>57.9811581124183</v>
      </c>
      <c r="DP61" s="2">
        <v>58.511430390198</v>
      </c>
      <c r="DQ61" s="2">
        <v>59.0606369787538</v>
      </c>
      <c r="DR61" s="2">
        <v>59.6292193254913</v>
      </c>
      <c r="DS61" s="2">
        <v>60.2176325634977</v>
      </c>
      <c r="DT61" s="2">
        <v>60.2841718363124</v>
      </c>
      <c r="DU61" s="2">
        <v>60.4158975771171</v>
      </c>
      <c r="DV61" s="2">
        <v>60.579511310056</v>
      </c>
      <c r="DW61" s="2">
        <v>60.7433749331367</v>
      </c>
      <c r="DX61" s="2">
        <v>60.8772431251659</v>
      </c>
      <c r="DY61" s="2">
        <v>18617846.2</v>
      </c>
      <c r="DZ61" s="2">
        <v>19135771.785</v>
      </c>
      <c r="EA61" s="2">
        <v>19668112.001</v>
      </c>
      <c r="EB61" s="2">
        <v>20215268.22</v>
      </c>
      <c r="EC61" s="2">
        <v>20777652.97</v>
      </c>
      <c r="ED61" s="2">
        <v>21355690.3</v>
      </c>
      <c r="EE61" s="2">
        <v>22025854.45</v>
      </c>
      <c r="EF61" s="2">
        <v>22717050.54</v>
      </c>
      <c r="EG61" s="2">
        <v>23429938.68</v>
      </c>
      <c r="EH61" s="2">
        <v>24165199.66</v>
      </c>
      <c r="EI61" s="2">
        <v>24923535.7</v>
      </c>
      <c r="EJ61" s="2">
        <v>25738314.25</v>
      </c>
      <c r="EK61" s="2">
        <v>26579731.36</v>
      </c>
      <c r="EL61" s="2">
        <v>27448658.06</v>
      </c>
      <c r="EM61" s="2">
        <v>28345993.83</v>
      </c>
      <c r="EN61" s="2">
        <v>29272667.6</v>
      </c>
      <c r="EO61" s="2">
        <v>30252456.03</v>
      </c>
      <c r="EP61" s="2">
        <v>31265055.52</v>
      </c>
      <c r="EQ61" s="2">
        <v>32311565.37</v>
      </c>
      <c r="ER61" s="2">
        <v>33393121.78</v>
      </c>
      <c r="ES61" s="2">
        <v>34510899</v>
      </c>
      <c r="ET61" s="2">
        <v>35674061.81</v>
      </c>
      <c r="EU61" s="2">
        <v>36876456.48</v>
      </c>
      <c r="EV61" s="2">
        <v>38119407.22</v>
      </c>
      <c r="EW61" s="2">
        <v>39404282.94</v>
      </c>
      <c r="EX61" s="2">
        <v>40732498.8</v>
      </c>
      <c r="EY61" s="2">
        <v>42062165.01</v>
      </c>
      <c r="EZ61" s="2">
        <v>43435253.87</v>
      </c>
      <c r="FA61" s="2">
        <v>44853183.98</v>
      </c>
      <c r="FB61" s="2">
        <v>46317420.3</v>
      </c>
      <c r="FC61" s="2">
        <v>47829475.7</v>
      </c>
      <c r="FD61" s="2">
        <v>49164050.37</v>
      </c>
      <c r="FE61" s="2">
        <v>50535871.89</v>
      </c>
      <c r="FF61" s="2">
        <v>51945980.03</v>
      </c>
      <c r="FG61" s="2">
        <v>53395443.59</v>
      </c>
      <c r="FH61" s="2">
        <v>54885361.2</v>
      </c>
      <c r="FI61" s="2">
        <v>55801663.87</v>
      </c>
      <c r="FJ61" s="2">
        <v>56734841.52</v>
      </c>
      <c r="FK61" s="2">
        <v>57685228.23</v>
      </c>
      <c r="FL61" s="2">
        <v>58653165.03</v>
      </c>
      <c r="FM61" s="2">
        <v>59639000</v>
      </c>
      <c r="FN61" s="20">
        <v>35457.299</v>
      </c>
      <c r="FO61" s="20">
        <v>36568.783</v>
      </c>
      <c r="FP61" s="20">
        <v>37713.467</v>
      </c>
      <c r="FQ61" s="20">
        <v>38896.679</v>
      </c>
      <c r="FR61" s="20">
        <v>40127.239</v>
      </c>
      <c r="FS61" s="20">
        <v>41410.516</v>
      </c>
      <c r="FT61" s="20">
        <v>42743.615</v>
      </c>
      <c r="FU61" s="20">
        <v>44123.621</v>
      </c>
      <c r="FV61" s="20">
        <v>45551.883</v>
      </c>
      <c r="FW61" s="20">
        <v>47030.457</v>
      </c>
      <c r="FX61" s="20">
        <v>48558.6</v>
      </c>
      <c r="FY61" s="20">
        <v>50181.9</v>
      </c>
      <c r="FZ61" s="20">
        <v>51864.5</v>
      </c>
      <c r="GA61" s="20">
        <v>53596.6</v>
      </c>
      <c r="GB61" s="20">
        <v>55338.6</v>
      </c>
      <c r="GC61" s="20">
        <v>57080.7</v>
      </c>
      <c r="GD61" s="20">
        <v>58812.8</v>
      </c>
      <c r="GE61" s="20">
        <v>60554.8</v>
      </c>
      <c r="GF61" s="20">
        <v>62296.8</v>
      </c>
      <c r="GG61" s="20">
        <v>64068.5</v>
      </c>
      <c r="GH61" s="20">
        <v>66097.6</v>
      </c>
      <c r="GI61" s="20">
        <v>67661.4</v>
      </c>
      <c r="GJ61" s="20">
        <v>69235.2</v>
      </c>
      <c r="GK61" s="20">
        <v>70818.8</v>
      </c>
      <c r="GL61" s="20">
        <v>72392.6</v>
      </c>
      <c r="GM61" s="20">
        <v>73956.4</v>
      </c>
      <c r="GN61" s="20">
        <v>75500.5</v>
      </c>
      <c r="GO61" s="20">
        <v>77044.5</v>
      </c>
      <c r="GP61" s="20">
        <v>78608.4</v>
      </c>
      <c r="GQ61" s="20">
        <v>80172.2</v>
      </c>
      <c r="GR61" s="20">
        <v>81745</v>
      </c>
      <c r="GS61" s="20">
        <v>84671</v>
      </c>
      <c r="GT61" s="20">
        <v>86238</v>
      </c>
      <c r="GU61" s="20">
        <v>87797</v>
      </c>
      <c r="GV61" s="20">
        <v>89352</v>
      </c>
      <c r="GW61" s="20">
        <v>90903</v>
      </c>
      <c r="GX61" s="20">
        <v>92450</v>
      </c>
      <c r="GY61" s="20">
        <v>93990</v>
      </c>
      <c r="GZ61" s="20">
        <v>95521</v>
      </c>
      <c r="HA61" s="20">
        <v>97428</v>
      </c>
      <c r="HB61" s="20">
        <v>97221</v>
      </c>
    </row>
    <row r="62" spans="1:210" ht="12.75">
      <c r="A62" s="15" t="s">
        <v>61</v>
      </c>
      <c r="B62" s="15" t="s">
        <v>155</v>
      </c>
      <c r="C62" s="15">
        <v>61</v>
      </c>
      <c r="D62" s="16"/>
      <c r="E62" s="7">
        <f t="shared" si="0"/>
        <v>1.0936146505086433</v>
      </c>
      <c r="F62" s="19">
        <v>10.931195</v>
      </c>
      <c r="G62" s="19">
        <v>8.5190941</v>
      </c>
      <c r="H62" s="19">
        <v>10.498237</v>
      </c>
      <c r="I62" s="19">
        <v>10.752357</v>
      </c>
      <c r="J62" s="19">
        <v>9.0076185</v>
      </c>
      <c r="K62" s="19">
        <v>9.6210042</v>
      </c>
      <c r="L62" s="19">
        <v>7.6961946</v>
      </c>
      <c r="M62" s="19">
        <v>9.8392315</v>
      </c>
      <c r="N62" s="19">
        <v>8.2246916</v>
      </c>
      <c r="O62" s="19">
        <v>11.342035</v>
      </c>
      <c r="P62" s="19">
        <v>15.730736</v>
      </c>
      <c r="Q62" s="19">
        <v>15.096948</v>
      </c>
      <c r="R62" s="19">
        <v>11.953347</v>
      </c>
      <c r="S62" s="19">
        <v>12.174222</v>
      </c>
      <c r="T62" s="19">
        <v>15.417005</v>
      </c>
      <c r="U62" s="19">
        <v>18.942501</v>
      </c>
      <c r="V62" s="19">
        <v>20.273612</v>
      </c>
      <c r="W62" s="19">
        <v>24.392709</v>
      </c>
      <c r="X62" s="19">
        <v>15.711468</v>
      </c>
      <c r="Y62" s="19">
        <v>14.78217</v>
      </c>
      <c r="Z62" s="19">
        <v>15.889892</v>
      </c>
      <c r="AA62" s="19">
        <v>15.876762</v>
      </c>
      <c r="AB62" s="19">
        <v>17.346002</v>
      </c>
      <c r="AC62" s="19">
        <v>12.970604</v>
      </c>
      <c r="AD62" s="19">
        <v>12.664349</v>
      </c>
      <c r="AE62" s="19">
        <v>15.071776</v>
      </c>
      <c r="AF62" s="19">
        <v>11.713998</v>
      </c>
      <c r="AG62" s="19">
        <v>11.01029</v>
      </c>
      <c r="AH62" s="19">
        <v>11.307179</v>
      </c>
      <c r="AI62" s="19">
        <v>12.698056</v>
      </c>
      <c r="AJ62" s="19">
        <v>13.232488</v>
      </c>
      <c r="AK62" s="19">
        <v>12.595866</v>
      </c>
      <c r="AL62" s="19">
        <v>13.770369</v>
      </c>
      <c r="AM62" s="19">
        <v>12.178063</v>
      </c>
      <c r="AN62" s="19">
        <v>9.2371194</v>
      </c>
      <c r="AO62" s="19">
        <v>11.173957</v>
      </c>
      <c r="AP62" s="19">
        <v>9.5645015</v>
      </c>
      <c r="AQ62" s="19">
        <v>10.740185</v>
      </c>
      <c r="AR62" s="19">
        <v>12.790362</v>
      </c>
      <c r="AS62" s="19">
        <v>12.049331</v>
      </c>
      <c r="AT62" s="19">
        <v>13.674207</v>
      </c>
      <c r="AU62" s="19">
        <v>1308.1198</v>
      </c>
      <c r="AV62" s="19">
        <v>1515.2602</v>
      </c>
      <c r="AW62" s="19">
        <v>1712.8586</v>
      </c>
      <c r="AX62" s="19">
        <v>1912.2972</v>
      </c>
      <c r="AY62" s="19">
        <v>2021.2416</v>
      </c>
      <c r="AZ62" s="19">
        <v>1968.8504</v>
      </c>
      <c r="BA62" s="19">
        <v>1903.1962</v>
      </c>
      <c r="BB62" s="19">
        <v>2019.4822</v>
      </c>
      <c r="BC62" s="19">
        <v>2173.8067</v>
      </c>
      <c r="BD62" s="19">
        <v>2258.0025</v>
      </c>
      <c r="BE62" s="19">
        <v>2260.5135</v>
      </c>
      <c r="BF62" s="19">
        <v>2329.0034</v>
      </c>
      <c r="BG62" s="19">
        <v>2355.2919</v>
      </c>
      <c r="BH62" s="19">
        <v>2377.7617</v>
      </c>
      <c r="BI62" s="19">
        <v>2425.537</v>
      </c>
      <c r="BJ62" s="19">
        <v>2531.062</v>
      </c>
      <c r="BK62" s="19">
        <v>2735.6761</v>
      </c>
      <c r="BL62" s="19">
        <v>2799.2202</v>
      </c>
      <c r="BM62" s="19">
        <v>2886.9519</v>
      </c>
      <c r="BN62" s="19">
        <v>2967.0591</v>
      </c>
      <c r="BO62" s="19">
        <v>2994.3433</v>
      </c>
      <c r="BP62" s="19">
        <v>2841.237</v>
      </c>
      <c r="BQ62" s="19">
        <v>3035.8686</v>
      </c>
      <c r="BR62" s="19">
        <v>2990.5232</v>
      </c>
      <c r="BS62" s="19">
        <v>3059.0507</v>
      </c>
      <c r="BT62" s="19">
        <v>3139.4967</v>
      </c>
      <c r="BU62" s="19">
        <v>3386.8348</v>
      </c>
      <c r="BV62" s="19">
        <v>3239.3646</v>
      </c>
      <c r="BW62" s="19">
        <v>3499.5092</v>
      </c>
      <c r="BX62" s="19">
        <v>3486.4578</v>
      </c>
      <c r="BY62" s="19">
        <v>3550.4756</v>
      </c>
      <c r="BZ62" s="19">
        <v>3728.3764</v>
      </c>
      <c r="CA62" s="19">
        <v>3501.6022</v>
      </c>
      <c r="CB62" s="19">
        <v>3429.2783</v>
      </c>
      <c r="CC62" s="19">
        <v>3774.3143</v>
      </c>
      <c r="CD62" s="19">
        <v>3430.8311</v>
      </c>
      <c r="CE62" s="19">
        <v>3808.4802</v>
      </c>
      <c r="CF62" s="19">
        <v>3626.7715</v>
      </c>
      <c r="CG62" s="19">
        <v>3847.1315</v>
      </c>
      <c r="CH62" s="19">
        <v>3777.4113</v>
      </c>
      <c r="CI62" s="19">
        <v>3716.7046</v>
      </c>
      <c r="CJ62" s="2">
        <v>52.5924703251333</v>
      </c>
      <c r="CK62" s="2">
        <v>52.3254531959351</v>
      </c>
      <c r="CL62" s="2">
        <v>51.9646678799131</v>
      </c>
      <c r="CM62" s="2">
        <v>51.5434553258118</v>
      </c>
      <c r="CN62" s="2">
        <v>51.0895869637261</v>
      </c>
      <c r="CO62" s="2">
        <v>50.62523830969</v>
      </c>
      <c r="CP62" s="2">
        <v>50.0955823387194</v>
      </c>
      <c r="CQ62" s="2">
        <v>49.5865945499927</v>
      </c>
      <c r="CR62" s="2">
        <v>49.1072403184245</v>
      </c>
      <c r="CS62" s="2">
        <v>48.6631520063643</v>
      </c>
      <c r="CT62" s="2">
        <v>48.2573481384716</v>
      </c>
      <c r="CU62" s="2">
        <v>48.3853409327494</v>
      </c>
      <c r="CV62" s="2">
        <v>48.5426630376735</v>
      </c>
      <c r="CW62" s="2">
        <v>48.7266750474487</v>
      </c>
      <c r="CX62" s="2">
        <v>48.9347516370572</v>
      </c>
      <c r="CY62" s="2">
        <v>49.1644120196475</v>
      </c>
      <c r="CZ62" s="2">
        <v>49.8302389702872</v>
      </c>
      <c r="DA62" s="2">
        <v>50.5233014425101</v>
      </c>
      <c r="DB62" s="2">
        <v>51.2390081948504</v>
      </c>
      <c r="DC62" s="2">
        <v>51.9709854734018</v>
      </c>
      <c r="DD62" s="2">
        <v>52.7156217108658</v>
      </c>
      <c r="DE62" s="2">
        <v>53.0081970070032</v>
      </c>
      <c r="DF62" s="2">
        <v>53.3069804552995</v>
      </c>
      <c r="DG62" s="2">
        <v>53.6128495363198</v>
      </c>
      <c r="DH62" s="2">
        <v>53.9273463798196</v>
      </c>
      <c r="DI62" s="2">
        <v>54.2526251847746</v>
      </c>
      <c r="DJ62" s="2">
        <v>54.6734784008188</v>
      </c>
      <c r="DK62" s="2">
        <v>55.1134500427741</v>
      </c>
      <c r="DL62" s="2">
        <v>55.5729608838798</v>
      </c>
      <c r="DM62" s="2">
        <v>56.0524339968808</v>
      </c>
      <c r="DN62" s="2">
        <v>56.5522967183796</v>
      </c>
      <c r="DO62" s="2">
        <v>56.9280876620252</v>
      </c>
      <c r="DP62" s="2">
        <v>57.3411023611338</v>
      </c>
      <c r="DQ62" s="2">
        <v>57.7921212726827</v>
      </c>
      <c r="DR62" s="2">
        <v>58.293550466713</v>
      </c>
      <c r="DS62" s="2">
        <v>58.811654286364</v>
      </c>
      <c r="DT62" s="2">
        <v>59.251840818683</v>
      </c>
      <c r="DU62" s="2">
        <v>59.7130204760161</v>
      </c>
      <c r="DV62" s="2">
        <v>60.1885313159316</v>
      </c>
      <c r="DW62" s="2">
        <v>60.6891526843261</v>
      </c>
      <c r="DX62" s="2">
        <v>61.2018812053649</v>
      </c>
      <c r="DY62" s="2">
        <v>6114400.6</v>
      </c>
      <c r="DZ62" s="2">
        <v>6235467.281</v>
      </c>
      <c r="EA62" s="2">
        <v>6358989.159</v>
      </c>
      <c r="EB62" s="2">
        <v>6485017.147</v>
      </c>
      <c r="EC62" s="2">
        <v>6613603.231</v>
      </c>
      <c r="ED62" s="2">
        <v>6744800.5</v>
      </c>
      <c r="EE62" s="2">
        <v>6868780.629</v>
      </c>
      <c r="EF62" s="2">
        <v>6995066.844</v>
      </c>
      <c r="EG62" s="2">
        <v>7123702.531</v>
      </c>
      <c r="EH62" s="2">
        <v>7254731.899</v>
      </c>
      <c r="EI62" s="2">
        <v>7388200</v>
      </c>
      <c r="EJ62" s="2">
        <v>7599629.058</v>
      </c>
      <c r="EK62" s="2">
        <v>7817135.702</v>
      </c>
      <c r="EL62" s="2">
        <v>8040895.407</v>
      </c>
      <c r="EM62" s="2">
        <v>8271088.739</v>
      </c>
      <c r="EN62" s="2">
        <v>8507901.5</v>
      </c>
      <c r="EO62" s="2">
        <v>8825219.354</v>
      </c>
      <c r="EP62" s="2">
        <v>9154372.564</v>
      </c>
      <c r="EQ62" s="2">
        <v>9495802.583</v>
      </c>
      <c r="ER62" s="2">
        <v>9849967.329</v>
      </c>
      <c r="ES62" s="2">
        <v>10217341.8</v>
      </c>
      <c r="ET62" s="2">
        <v>10506012.614</v>
      </c>
      <c r="EU62" s="2">
        <v>10802840.833</v>
      </c>
      <c r="EV62" s="2">
        <v>11108057.018</v>
      </c>
      <c r="EW62" s="2">
        <v>11421898.247</v>
      </c>
      <c r="EX62" s="2">
        <v>11744608.3</v>
      </c>
      <c r="EY62" s="2">
        <v>12093675.01</v>
      </c>
      <c r="EZ62" s="2">
        <v>12453121.025</v>
      </c>
      <c r="FA62" s="2">
        <v>12823255.104</v>
      </c>
      <c r="FB62" s="2">
        <v>13204395.192</v>
      </c>
      <c r="FC62" s="2">
        <v>13596868.7</v>
      </c>
      <c r="FD62" s="2">
        <v>13961021.447</v>
      </c>
      <c r="FE62" s="2">
        <v>14334948.746</v>
      </c>
      <c r="FF62" s="2">
        <v>14718913.549</v>
      </c>
      <c r="FG62" s="2">
        <v>15113185.894</v>
      </c>
      <c r="FH62" s="2">
        <v>15518043.1</v>
      </c>
      <c r="FI62" s="2">
        <v>15907934.223</v>
      </c>
      <c r="FJ62" s="2">
        <v>16307625.892</v>
      </c>
      <c r="FK62" s="2">
        <v>16717364.573</v>
      </c>
      <c r="FL62" s="2">
        <v>17137402.935</v>
      </c>
      <c r="FM62" s="2">
        <v>17568000</v>
      </c>
      <c r="FN62" s="20">
        <v>11626</v>
      </c>
      <c r="FO62" s="20">
        <v>11916.7</v>
      </c>
      <c r="FP62" s="20">
        <v>12237.14</v>
      </c>
      <c r="FQ62" s="20">
        <v>12581.65</v>
      </c>
      <c r="FR62" s="20">
        <v>12945.11</v>
      </c>
      <c r="FS62" s="20">
        <v>13323</v>
      </c>
      <c r="FT62" s="20">
        <v>13711.35</v>
      </c>
      <c r="FU62" s="20">
        <v>14106.77</v>
      </c>
      <c r="FV62" s="20">
        <v>14506.42</v>
      </c>
      <c r="FW62" s="20">
        <v>14908.06</v>
      </c>
      <c r="FX62" s="20">
        <v>15310</v>
      </c>
      <c r="FY62" s="20">
        <v>15706.47</v>
      </c>
      <c r="FZ62" s="20">
        <v>16103.64</v>
      </c>
      <c r="GA62" s="20">
        <v>16502.04</v>
      </c>
      <c r="GB62" s="20">
        <v>16902.28</v>
      </c>
      <c r="GC62" s="20">
        <v>17305</v>
      </c>
      <c r="GD62" s="20">
        <v>17710.57</v>
      </c>
      <c r="GE62" s="20">
        <v>18119.11</v>
      </c>
      <c r="GF62" s="20">
        <v>18532.37</v>
      </c>
      <c r="GG62" s="20">
        <v>18952.82</v>
      </c>
      <c r="GH62" s="20">
        <v>19382</v>
      </c>
      <c r="GI62" s="20">
        <v>19819.6</v>
      </c>
      <c r="GJ62" s="20">
        <v>20265.34</v>
      </c>
      <c r="GK62" s="20">
        <v>20719.02</v>
      </c>
      <c r="GL62" s="20">
        <v>21180.16</v>
      </c>
      <c r="GM62" s="20">
        <v>21648</v>
      </c>
      <c r="GN62" s="20">
        <v>22119.82</v>
      </c>
      <c r="GO62" s="20">
        <v>22595.43</v>
      </c>
      <c r="GP62" s="20">
        <v>23074.63</v>
      </c>
      <c r="GQ62" s="20">
        <v>23557.22</v>
      </c>
      <c r="GR62" s="20">
        <v>24043</v>
      </c>
      <c r="GS62" s="20">
        <v>24523.96</v>
      </c>
      <c r="GT62" s="20">
        <v>24999.43</v>
      </c>
      <c r="GU62" s="20">
        <v>25468.72</v>
      </c>
      <c r="GV62" s="20">
        <v>25926</v>
      </c>
      <c r="GW62" s="20">
        <v>26386</v>
      </c>
      <c r="GX62" s="20">
        <v>26848</v>
      </c>
      <c r="GY62" s="20">
        <v>27310</v>
      </c>
      <c r="GZ62" s="20">
        <v>27775</v>
      </c>
      <c r="HA62" s="20">
        <v>28238</v>
      </c>
      <c r="HB62" s="20">
        <v>28705</v>
      </c>
    </row>
    <row r="63" spans="1:210" ht="12.75">
      <c r="A63" s="15" t="s">
        <v>62</v>
      </c>
      <c r="B63" s="15" t="s">
        <v>159</v>
      </c>
      <c r="C63" s="15">
        <v>62</v>
      </c>
      <c r="D63" s="16"/>
      <c r="E63" s="7">
        <f t="shared" si="0"/>
        <v>3.267076065825492</v>
      </c>
      <c r="F63" s="19">
        <v>1.6223849</v>
      </c>
      <c r="G63" s="19">
        <v>1.5802757</v>
      </c>
      <c r="H63" s="19">
        <v>1.3795509</v>
      </c>
      <c r="I63" s="19">
        <v>1.4395743</v>
      </c>
      <c r="J63" s="19">
        <v>1.4580641</v>
      </c>
      <c r="K63" s="19">
        <v>1.6437705</v>
      </c>
      <c r="L63" s="19">
        <v>2.0547999</v>
      </c>
      <c r="M63" s="19">
        <v>1.6894827</v>
      </c>
      <c r="N63" s="19">
        <v>2.0102812</v>
      </c>
      <c r="O63" s="19">
        <v>2.2116112</v>
      </c>
      <c r="P63" s="19">
        <v>3.0765907</v>
      </c>
      <c r="Q63" s="19">
        <v>2.707231</v>
      </c>
      <c r="R63" s="19">
        <v>2.5149435</v>
      </c>
      <c r="S63" s="19">
        <v>2.1361196</v>
      </c>
      <c r="T63" s="19">
        <v>1.7224447</v>
      </c>
      <c r="U63" s="19">
        <v>1.2683706</v>
      </c>
      <c r="V63" s="19">
        <v>1.5921829</v>
      </c>
      <c r="W63" s="19">
        <v>1.6905515</v>
      </c>
      <c r="X63" s="19">
        <v>1.6919858</v>
      </c>
      <c r="Y63" s="19">
        <v>1.6728077</v>
      </c>
      <c r="Z63" s="19">
        <v>1.9830095</v>
      </c>
      <c r="AA63" s="19">
        <v>1.9514445</v>
      </c>
      <c r="AB63" s="19">
        <v>1.9520061</v>
      </c>
      <c r="AC63" s="19">
        <v>1.8158231</v>
      </c>
      <c r="AD63" s="19">
        <v>2.2818003</v>
      </c>
      <c r="AE63" s="19">
        <v>2.233592</v>
      </c>
      <c r="AF63" s="19">
        <v>2.6390826</v>
      </c>
      <c r="AG63" s="19">
        <v>2.7414624</v>
      </c>
      <c r="AH63" s="19">
        <v>2.8220296</v>
      </c>
      <c r="AI63" s="19">
        <v>2.7751882</v>
      </c>
      <c r="AJ63" s="19">
        <v>2.8690767</v>
      </c>
      <c r="AK63" s="19">
        <v>2.8459412</v>
      </c>
      <c r="AL63" s="19">
        <v>2.6420448</v>
      </c>
      <c r="AM63" s="19">
        <v>2.7691028</v>
      </c>
      <c r="AN63" s="19">
        <v>3.342669</v>
      </c>
      <c r="AO63" s="19">
        <v>4.2985099</v>
      </c>
      <c r="AP63" s="19">
        <v>3.6596658</v>
      </c>
      <c r="AQ63" s="19">
        <v>3.2987264</v>
      </c>
      <c r="AR63" s="19">
        <v>4.3275824</v>
      </c>
      <c r="AS63" s="19">
        <v>6.2832572</v>
      </c>
      <c r="AT63" s="19">
        <v>4.8594684</v>
      </c>
      <c r="AU63" s="19">
        <v>1578.956</v>
      </c>
      <c r="AV63" s="19">
        <v>1583.4152</v>
      </c>
      <c r="AW63" s="19">
        <v>1710.947</v>
      </c>
      <c r="AX63" s="19">
        <v>1674.6726</v>
      </c>
      <c r="AY63" s="19">
        <v>1702.4782</v>
      </c>
      <c r="AZ63" s="19">
        <v>1667.3944</v>
      </c>
      <c r="BA63" s="19">
        <v>1577.0365</v>
      </c>
      <c r="BB63" s="19">
        <v>1794.1195</v>
      </c>
      <c r="BC63" s="19">
        <v>1749.7769</v>
      </c>
      <c r="BD63" s="19">
        <v>1835.5857</v>
      </c>
      <c r="BE63" s="19">
        <v>1571.0412</v>
      </c>
      <c r="BF63" s="19">
        <v>1840.4943</v>
      </c>
      <c r="BG63" s="19">
        <v>1936.1663</v>
      </c>
      <c r="BH63" s="19">
        <v>2115.8087</v>
      </c>
      <c r="BI63" s="19">
        <v>1852.0167</v>
      </c>
      <c r="BJ63" s="19">
        <v>1737.9089</v>
      </c>
      <c r="BK63" s="19">
        <v>1456.4628</v>
      </c>
      <c r="BL63" s="19">
        <v>1368.0512</v>
      </c>
      <c r="BM63" s="19">
        <v>1328.1</v>
      </c>
      <c r="BN63" s="19">
        <v>1334.9092</v>
      </c>
      <c r="BO63" s="19">
        <v>1128.9564</v>
      </c>
      <c r="BP63" s="19">
        <v>1163.0506</v>
      </c>
      <c r="BQ63" s="19">
        <v>1086.8499</v>
      </c>
      <c r="BR63" s="19">
        <v>939.46681</v>
      </c>
      <c r="BS63" s="19">
        <v>828.0491</v>
      </c>
      <c r="BT63" s="19">
        <v>776.34687</v>
      </c>
      <c r="BU63" s="19">
        <v>747.99342</v>
      </c>
      <c r="BV63" s="19">
        <v>822.02671</v>
      </c>
      <c r="BW63" s="19">
        <v>870.51539</v>
      </c>
      <c r="BX63" s="19">
        <v>930.16871</v>
      </c>
      <c r="BY63" s="19">
        <v>925.82786</v>
      </c>
      <c r="BZ63" s="19">
        <v>941.84002</v>
      </c>
      <c r="CA63" s="19">
        <v>941.16408</v>
      </c>
      <c r="CB63" s="19">
        <v>885.49087</v>
      </c>
      <c r="CC63" s="19">
        <v>876.28758</v>
      </c>
      <c r="CD63" s="19">
        <v>802.93641</v>
      </c>
      <c r="CE63" s="19">
        <v>853.54851</v>
      </c>
      <c r="CF63" s="19">
        <v>942.60751</v>
      </c>
      <c r="CG63" s="19">
        <v>993.60777</v>
      </c>
      <c r="CH63" s="19">
        <v>986.03962</v>
      </c>
      <c r="CI63" s="19">
        <v>1037.0349</v>
      </c>
      <c r="CJ63" s="2">
        <v>55.7098123575928</v>
      </c>
      <c r="CK63" s="2">
        <v>55.6497445661941</v>
      </c>
      <c r="CL63" s="2">
        <v>55.5758446171007</v>
      </c>
      <c r="CM63" s="2">
        <v>55.4825594776986</v>
      </c>
      <c r="CN63" s="2">
        <v>55.3607330500361</v>
      </c>
      <c r="CO63" s="2">
        <v>55.2077500599664</v>
      </c>
      <c r="CP63" s="2">
        <v>54.9767298382232</v>
      </c>
      <c r="CQ63" s="2">
        <v>54.7319178566323</v>
      </c>
      <c r="CR63" s="2">
        <v>54.480163091116</v>
      </c>
      <c r="CS63" s="2">
        <v>54.2293532176148</v>
      </c>
      <c r="CT63" s="2">
        <v>53.9876338477914</v>
      </c>
      <c r="CU63" s="2">
        <v>53.8426518023009</v>
      </c>
      <c r="CV63" s="2">
        <v>53.7580155080503</v>
      </c>
      <c r="CW63" s="2">
        <v>53.6730161653775</v>
      </c>
      <c r="CX63" s="2">
        <v>53.4991305536782</v>
      </c>
      <c r="CY63" s="2">
        <v>53.1936197370928</v>
      </c>
      <c r="CZ63" s="2">
        <v>53.1062508960042</v>
      </c>
      <c r="DA63" s="2">
        <v>52.9890188648344</v>
      </c>
      <c r="DB63" s="2">
        <v>52.8693579778444</v>
      </c>
      <c r="DC63" s="2">
        <v>52.7718456018208</v>
      </c>
      <c r="DD63" s="2">
        <v>52.7184737494833</v>
      </c>
      <c r="DE63" s="2">
        <v>52.5020390731793</v>
      </c>
      <c r="DF63" s="2">
        <v>52.3173822935637</v>
      </c>
      <c r="DG63" s="2">
        <v>52.2345114187694</v>
      </c>
      <c r="DH63" s="2">
        <v>52.3502472745114</v>
      </c>
      <c r="DI63" s="2">
        <v>52.7086507643453</v>
      </c>
      <c r="DJ63" s="2">
        <v>52.5577751545082</v>
      </c>
      <c r="DK63" s="2">
        <v>52.5467535280433</v>
      </c>
      <c r="DL63" s="2">
        <v>52.6299471952828</v>
      </c>
      <c r="DM63" s="2">
        <v>52.7486580682193</v>
      </c>
      <c r="DN63" s="2">
        <v>52.8302897321744</v>
      </c>
      <c r="DO63" s="2">
        <v>53.0672862552011</v>
      </c>
      <c r="DP63" s="2">
        <v>53.3202815316542</v>
      </c>
      <c r="DQ63" s="2">
        <v>53.4318723892036</v>
      </c>
      <c r="DR63" s="2">
        <v>53.219924766537</v>
      </c>
      <c r="DS63" s="2">
        <v>53.0975474083439</v>
      </c>
      <c r="DT63" s="2">
        <v>52.9376515033888</v>
      </c>
      <c r="DU63" s="2">
        <v>52.849566614552</v>
      </c>
      <c r="DV63" s="2">
        <v>53.0003222634836</v>
      </c>
      <c r="DW63" s="2">
        <v>53.1812121683334</v>
      </c>
      <c r="DX63" s="2">
        <v>53.2134983890114</v>
      </c>
      <c r="DY63" s="2">
        <v>4156509.1</v>
      </c>
      <c r="DZ63" s="2">
        <v>4242241.243</v>
      </c>
      <c r="EA63" s="2">
        <v>4329741.769</v>
      </c>
      <c r="EB63" s="2">
        <v>4419047.156</v>
      </c>
      <c r="EC63" s="2">
        <v>4510194.633</v>
      </c>
      <c r="ED63" s="2">
        <v>4603222.2</v>
      </c>
      <c r="EE63" s="2">
        <v>4693401.91</v>
      </c>
      <c r="EF63" s="2">
        <v>4785348.408</v>
      </c>
      <c r="EG63" s="2">
        <v>4879096.31</v>
      </c>
      <c r="EH63" s="2">
        <v>4974680.911</v>
      </c>
      <c r="EI63" s="2">
        <v>5072138.2</v>
      </c>
      <c r="EJ63" s="2">
        <v>5170660.612</v>
      </c>
      <c r="EK63" s="2">
        <v>5271097.064</v>
      </c>
      <c r="EL63" s="2">
        <v>5373484.748</v>
      </c>
      <c r="EM63" s="2">
        <v>5477861.576</v>
      </c>
      <c r="EN63" s="2">
        <v>5584266.2</v>
      </c>
      <c r="EO63" s="2">
        <v>5734381.108</v>
      </c>
      <c r="EP63" s="2">
        <v>5888531.895</v>
      </c>
      <c r="EQ63" s="2">
        <v>6046827.08</v>
      </c>
      <c r="ER63" s="2">
        <v>6209378.104</v>
      </c>
      <c r="ES63" s="2">
        <v>6376299.4</v>
      </c>
      <c r="ET63" s="2">
        <v>6521708.79</v>
      </c>
      <c r="EU63" s="2">
        <v>6670434.852</v>
      </c>
      <c r="EV63" s="2">
        <v>6822553.251</v>
      </c>
      <c r="EW63" s="2">
        <v>6978141.381</v>
      </c>
      <c r="EX63" s="2">
        <v>7137278.4</v>
      </c>
      <c r="EY63" s="2">
        <v>7203773.638</v>
      </c>
      <c r="EZ63" s="2">
        <v>7270889.031</v>
      </c>
      <c r="FA63" s="2">
        <v>7338630.366</v>
      </c>
      <c r="FB63" s="2">
        <v>7407003.49</v>
      </c>
      <c r="FC63" s="2">
        <v>7476014.3</v>
      </c>
      <c r="FD63" s="2">
        <v>7652302.678</v>
      </c>
      <c r="FE63" s="2">
        <v>7832749.357</v>
      </c>
      <c r="FF63" s="2">
        <v>8017452.452</v>
      </c>
      <c r="FG63" s="2">
        <v>8206512.399</v>
      </c>
      <c r="FH63" s="2">
        <v>8400032</v>
      </c>
      <c r="FI63" s="2">
        <v>8591780.839</v>
      </c>
      <c r="FJ63" s="2">
        <v>8788882.928</v>
      </c>
      <c r="FK63" s="2">
        <v>8991504.672</v>
      </c>
      <c r="FL63" s="2">
        <v>9199817.893</v>
      </c>
      <c r="FM63" s="2">
        <v>9414000</v>
      </c>
      <c r="FN63" s="20">
        <v>7461</v>
      </c>
      <c r="FO63" s="20">
        <v>7623.11</v>
      </c>
      <c r="FP63" s="20">
        <v>7790.69</v>
      </c>
      <c r="FQ63" s="20">
        <v>7964.75</v>
      </c>
      <c r="FR63" s="20">
        <v>8146.92</v>
      </c>
      <c r="FS63" s="20">
        <v>8338</v>
      </c>
      <c r="FT63" s="20">
        <v>8537.07</v>
      </c>
      <c r="FU63" s="20">
        <v>8743.25</v>
      </c>
      <c r="FV63" s="20">
        <v>8955.73</v>
      </c>
      <c r="FW63" s="20">
        <v>9173.41</v>
      </c>
      <c r="FX63" s="20">
        <v>9395</v>
      </c>
      <c r="FY63" s="20">
        <v>9603.28</v>
      </c>
      <c r="FZ63" s="20">
        <v>9805.23</v>
      </c>
      <c r="GA63" s="20">
        <v>10011.52</v>
      </c>
      <c r="GB63" s="20">
        <v>10239.16</v>
      </c>
      <c r="GC63" s="20">
        <v>10498</v>
      </c>
      <c r="GD63" s="20">
        <v>10797.94</v>
      </c>
      <c r="GE63" s="20">
        <v>11112.74</v>
      </c>
      <c r="GF63" s="20">
        <v>11437.3</v>
      </c>
      <c r="GG63" s="20">
        <v>11766.46</v>
      </c>
      <c r="GH63" s="20">
        <v>12095</v>
      </c>
      <c r="GI63" s="20">
        <v>12421.82</v>
      </c>
      <c r="GJ63" s="20">
        <v>12749.94</v>
      </c>
      <c r="GK63" s="20">
        <v>13061.39</v>
      </c>
      <c r="GL63" s="20">
        <v>13329.72</v>
      </c>
      <c r="GM63" s="20">
        <v>13541</v>
      </c>
      <c r="GN63" s="20">
        <v>13706.39</v>
      </c>
      <c r="GO63" s="20">
        <v>13836.99</v>
      </c>
      <c r="GP63" s="20">
        <v>13943.83</v>
      </c>
      <c r="GQ63" s="20">
        <v>14042.07</v>
      </c>
      <c r="GR63" s="20">
        <v>14151</v>
      </c>
      <c r="GS63" s="20">
        <v>14420</v>
      </c>
      <c r="GT63" s="20">
        <v>14690</v>
      </c>
      <c r="GU63" s="20">
        <v>15005</v>
      </c>
      <c r="GV63" s="20">
        <v>15420</v>
      </c>
      <c r="GW63" s="20">
        <v>15820</v>
      </c>
      <c r="GX63" s="20">
        <v>16230</v>
      </c>
      <c r="GY63" s="20">
        <v>16630</v>
      </c>
      <c r="GZ63" s="20">
        <v>16965</v>
      </c>
      <c r="HA63" s="20">
        <v>17299</v>
      </c>
      <c r="HB63" s="20">
        <v>17691</v>
      </c>
    </row>
    <row r="64" spans="1:210" ht="12.75">
      <c r="A64" s="15" t="s">
        <v>63</v>
      </c>
      <c r="B64" s="15" t="s">
        <v>169</v>
      </c>
      <c r="C64" s="15">
        <v>63</v>
      </c>
      <c r="D64" s="16"/>
      <c r="E64" s="7">
        <f t="shared" si="0"/>
        <v>2.5080687189387016</v>
      </c>
      <c r="F64" s="19">
        <v>3.0670081</v>
      </c>
      <c r="G64" s="19">
        <v>3.0645237</v>
      </c>
      <c r="H64" s="19">
        <v>3.115394</v>
      </c>
      <c r="I64" s="19">
        <v>3.7650559</v>
      </c>
      <c r="J64" s="19">
        <v>5.7441844</v>
      </c>
      <c r="K64" s="19">
        <v>4.8814835</v>
      </c>
      <c r="L64" s="19">
        <v>3.8091823</v>
      </c>
      <c r="M64" s="19">
        <v>4.1449745</v>
      </c>
      <c r="N64" s="19">
        <v>4.28912</v>
      </c>
      <c r="O64" s="19">
        <v>3.5555576</v>
      </c>
      <c r="P64" s="19">
        <v>4.750272</v>
      </c>
      <c r="Q64" s="19">
        <v>5.7728248</v>
      </c>
      <c r="R64" s="19">
        <v>5.2455062</v>
      </c>
      <c r="S64" s="19">
        <v>7.439027</v>
      </c>
      <c r="T64" s="19">
        <v>7.11355</v>
      </c>
      <c r="U64" s="19">
        <v>13.675504</v>
      </c>
      <c r="V64" s="19">
        <v>13.102974</v>
      </c>
      <c r="W64" s="19">
        <v>12.730388</v>
      </c>
      <c r="X64" s="19">
        <v>12.177349</v>
      </c>
      <c r="Y64" s="19">
        <v>11.665579</v>
      </c>
      <c r="Z64" s="19">
        <v>14.01467</v>
      </c>
      <c r="AA64" s="19">
        <v>13.371817</v>
      </c>
      <c r="AB64" s="19">
        <v>12.709793</v>
      </c>
      <c r="AC64" s="19">
        <v>14.223447</v>
      </c>
      <c r="AD64" s="19">
        <v>13.699006</v>
      </c>
      <c r="AE64" s="19">
        <v>16.128028</v>
      </c>
      <c r="AF64" s="19">
        <v>14.060912</v>
      </c>
      <c r="AG64" s="19">
        <v>14.938901</v>
      </c>
      <c r="AH64" s="19">
        <v>14.644207</v>
      </c>
      <c r="AI64" s="19">
        <v>15.786159</v>
      </c>
      <c r="AJ64" s="19">
        <v>13.723919</v>
      </c>
      <c r="AK64" s="19">
        <v>15.373593</v>
      </c>
      <c r="AL64" s="19">
        <v>15.975147</v>
      </c>
      <c r="AM64" s="19">
        <v>17.295782</v>
      </c>
      <c r="AN64" s="19">
        <v>16.858438</v>
      </c>
      <c r="AO64" s="19">
        <v>17.941921</v>
      </c>
      <c r="AP64" s="19">
        <v>18.830212</v>
      </c>
      <c r="AQ64" s="19">
        <v>17.454878</v>
      </c>
      <c r="AR64" s="19">
        <v>16.968638</v>
      </c>
      <c r="AS64" s="19">
        <v>13.890522</v>
      </c>
      <c r="AT64" s="19">
        <v>16.623194</v>
      </c>
      <c r="AU64" s="19">
        <v>778.65189</v>
      </c>
      <c r="AV64" s="19">
        <v>761.00828</v>
      </c>
      <c r="AW64" s="19">
        <v>764.27112</v>
      </c>
      <c r="AX64" s="19">
        <v>747.36848</v>
      </c>
      <c r="AY64" s="19">
        <v>786.4407</v>
      </c>
      <c r="AZ64" s="19">
        <v>774.21</v>
      </c>
      <c r="BA64" s="19">
        <v>826.30624</v>
      </c>
      <c r="BB64" s="19">
        <v>801.95295</v>
      </c>
      <c r="BC64" s="19">
        <v>788.27181</v>
      </c>
      <c r="BD64" s="19">
        <v>807.22808</v>
      </c>
      <c r="BE64" s="19">
        <v>815.72175</v>
      </c>
      <c r="BF64" s="19">
        <v>812.87637</v>
      </c>
      <c r="BG64" s="19">
        <v>820.62516</v>
      </c>
      <c r="BH64" s="19">
        <v>792.81202</v>
      </c>
      <c r="BI64" s="19">
        <v>820.09233</v>
      </c>
      <c r="BJ64" s="19">
        <v>884.47209</v>
      </c>
      <c r="BK64" s="19">
        <v>900.40731</v>
      </c>
      <c r="BL64" s="19">
        <v>903.77807</v>
      </c>
      <c r="BM64" s="19">
        <v>920.18979</v>
      </c>
      <c r="BN64" s="19">
        <v>936.82853</v>
      </c>
      <c r="BO64" s="19">
        <v>859.5331</v>
      </c>
      <c r="BP64" s="19">
        <v>915.61789</v>
      </c>
      <c r="BQ64" s="19">
        <v>949.44897</v>
      </c>
      <c r="BR64" s="19">
        <v>920.51351</v>
      </c>
      <c r="BS64" s="19">
        <v>970.08687</v>
      </c>
      <c r="BT64" s="19">
        <v>1000.5635</v>
      </c>
      <c r="BU64" s="19">
        <v>1014.8552</v>
      </c>
      <c r="BV64" s="19">
        <v>1005.922</v>
      </c>
      <c r="BW64" s="19">
        <v>1056.1912</v>
      </c>
      <c r="BX64" s="19">
        <v>1094.9083</v>
      </c>
      <c r="BY64" s="19">
        <v>1086.8942</v>
      </c>
      <c r="BZ64" s="19">
        <v>1137.9017</v>
      </c>
      <c r="CA64" s="19">
        <v>1129.5622</v>
      </c>
      <c r="CB64" s="19">
        <v>1155.5739</v>
      </c>
      <c r="CC64" s="19">
        <v>1212.461</v>
      </c>
      <c r="CD64" s="19">
        <v>1242.4909</v>
      </c>
      <c r="CE64" s="19">
        <v>1272.3052</v>
      </c>
      <c r="CF64" s="19">
        <v>1358.9262</v>
      </c>
      <c r="CG64" s="19">
        <v>1378.0808</v>
      </c>
      <c r="CH64" s="19">
        <v>1415.4633</v>
      </c>
      <c r="CI64" s="19">
        <v>1459.3067</v>
      </c>
      <c r="CJ64" s="2">
        <v>57.5303679235695</v>
      </c>
      <c r="CK64" s="2">
        <v>57.4618527747811</v>
      </c>
      <c r="CL64" s="2">
        <v>57.3903027702004</v>
      </c>
      <c r="CM64" s="2">
        <v>57.3134273098937</v>
      </c>
      <c r="CN64" s="2">
        <v>57.2294548398976</v>
      </c>
      <c r="CO64" s="2">
        <v>57.1368303985171</v>
      </c>
      <c r="CP64" s="2">
        <v>57.0042200162793</v>
      </c>
      <c r="CQ64" s="2">
        <v>56.8614433643732</v>
      </c>
      <c r="CR64" s="2">
        <v>56.7081998729087</v>
      </c>
      <c r="CS64" s="2">
        <v>56.5445538796989</v>
      </c>
      <c r="CT64" s="2">
        <v>56.3706616161616</v>
      </c>
      <c r="CU64" s="2">
        <v>56.2763173100728</v>
      </c>
      <c r="CV64" s="2">
        <v>56.170953706355</v>
      </c>
      <c r="CW64" s="2">
        <v>56.0571417405353</v>
      </c>
      <c r="CX64" s="2">
        <v>55.9387535209627</v>
      </c>
      <c r="CY64" s="2">
        <v>55.8178267488772</v>
      </c>
      <c r="CZ64" s="2">
        <v>55.812000879855</v>
      </c>
      <c r="DA64" s="2">
        <v>55.8193287312858</v>
      </c>
      <c r="DB64" s="2">
        <v>55.8293444653067</v>
      </c>
      <c r="DC64" s="2">
        <v>55.8324038284867</v>
      </c>
      <c r="DD64" s="2">
        <v>55.8196497012157</v>
      </c>
      <c r="DE64" s="2">
        <v>55.7979370910884</v>
      </c>
      <c r="DF64" s="2">
        <v>55.7676601966108</v>
      </c>
      <c r="DG64" s="2">
        <v>55.7287592170779</v>
      </c>
      <c r="DH64" s="2">
        <v>55.6812920852686</v>
      </c>
      <c r="DI64" s="2">
        <v>55.6252519762846</v>
      </c>
      <c r="DJ64" s="2">
        <v>55.6158510642797</v>
      </c>
      <c r="DK64" s="2">
        <v>55.584835959711</v>
      </c>
      <c r="DL64" s="2">
        <v>55.5322574728257</v>
      </c>
      <c r="DM64" s="2">
        <v>55.4582284119985</v>
      </c>
      <c r="DN64" s="2">
        <v>55.3627714695182</v>
      </c>
      <c r="DO64" s="2">
        <v>55.3277160085423</v>
      </c>
      <c r="DP64" s="2">
        <v>55.2867838628532</v>
      </c>
      <c r="DQ64" s="2">
        <v>55.2399735998366</v>
      </c>
      <c r="DR64" s="2">
        <v>55.1872972387818</v>
      </c>
      <c r="DS64" s="2">
        <v>55.1287802730075</v>
      </c>
      <c r="DT64" s="2">
        <v>55.1474238733369</v>
      </c>
      <c r="DU64" s="2">
        <v>55.167457299831</v>
      </c>
      <c r="DV64" s="2">
        <v>55.1888702560661</v>
      </c>
      <c r="DW64" s="2">
        <v>55.2116666740747</v>
      </c>
      <c r="DX64" s="2">
        <v>55.2358633858439</v>
      </c>
      <c r="DY64" s="2">
        <v>5660412.9</v>
      </c>
      <c r="DZ64" s="2">
        <v>5757924.734</v>
      </c>
      <c r="EA64" s="2">
        <v>5857116.564</v>
      </c>
      <c r="EB64" s="2">
        <v>5958017.336</v>
      </c>
      <c r="EC64" s="2">
        <v>6060656.497</v>
      </c>
      <c r="ED64" s="2">
        <v>6165064</v>
      </c>
      <c r="EE64" s="2">
        <v>6267927.514</v>
      </c>
      <c r="EF64" s="2">
        <v>6372507.447</v>
      </c>
      <c r="EG64" s="2">
        <v>6478832.444</v>
      </c>
      <c r="EH64" s="2">
        <v>6586931.626</v>
      </c>
      <c r="EI64" s="2">
        <v>6696834.6</v>
      </c>
      <c r="EJ64" s="2">
        <v>6819451.579</v>
      </c>
      <c r="EK64" s="2">
        <v>6944313.899</v>
      </c>
      <c r="EL64" s="2">
        <v>7071462.682</v>
      </c>
      <c r="EM64" s="2">
        <v>7200939.802</v>
      </c>
      <c r="EN64" s="2">
        <v>7332787.9</v>
      </c>
      <c r="EO64" s="2">
        <v>7485114.874</v>
      </c>
      <c r="EP64" s="2">
        <v>7640611.118</v>
      </c>
      <c r="EQ64" s="2">
        <v>7799342.673</v>
      </c>
      <c r="ER64" s="2">
        <v>7961376.958</v>
      </c>
      <c r="ES64" s="2">
        <v>8126782.8</v>
      </c>
      <c r="ET64" s="2">
        <v>8295596.483</v>
      </c>
      <c r="EU64" s="2">
        <v>8467934.404</v>
      </c>
      <c r="EV64" s="2">
        <v>8643870.5</v>
      </c>
      <c r="EW64" s="2">
        <v>8823480.269</v>
      </c>
      <c r="EX64" s="2">
        <v>9006840.8</v>
      </c>
      <c r="EY64" s="2">
        <v>9205296.52</v>
      </c>
      <c r="EZ64" s="2">
        <v>9408133.697</v>
      </c>
      <c r="FA64" s="2">
        <v>9615449.254</v>
      </c>
      <c r="FB64" s="2">
        <v>9827342.266</v>
      </c>
      <c r="FC64" s="2">
        <v>10043914</v>
      </c>
      <c r="FD64" s="2">
        <v>10277549.272</v>
      </c>
      <c r="FE64" s="2">
        <v>10516624.383</v>
      </c>
      <c r="FF64" s="2">
        <v>10761266.113</v>
      </c>
      <c r="FG64" s="2">
        <v>11011604.199</v>
      </c>
      <c r="FH64" s="2">
        <v>11267771.4</v>
      </c>
      <c r="FI64" s="2">
        <v>11545752.898</v>
      </c>
      <c r="FJ64" s="2">
        <v>11830595.017</v>
      </c>
      <c r="FK64" s="2">
        <v>12122467.145</v>
      </c>
      <c r="FL64" s="2">
        <v>12421542.853</v>
      </c>
      <c r="FM64" s="2">
        <v>12728000</v>
      </c>
      <c r="FN64" s="20">
        <v>9263</v>
      </c>
      <c r="FO64" s="20">
        <v>9458.47</v>
      </c>
      <c r="FP64" s="20">
        <v>9646.8</v>
      </c>
      <c r="FQ64" s="20">
        <v>9832.44</v>
      </c>
      <c r="FR64" s="20">
        <v>10019.35</v>
      </c>
      <c r="FS64" s="20">
        <v>10211</v>
      </c>
      <c r="FT64" s="20">
        <v>10410.36</v>
      </c>
      <c r="FU64" s="20">
        <v>10619.9</v>
      </c>
      <c r="FV64" s="20">
        <v>10841.61</v>
      </c>
      <c r="FW64" s="20">
        <v>11076.98</v>
      </c>
      <c r="FX64" s="20">
        <v>11327</v>
      </c>
      <c r="FY64" s="20">
        <v>11592.97</v>
      </c>
      <c r="FZ64" s="20">
        <v>11876.53</v>
      </c>
      <c r="GA64" s="20">
        <v>12174.74</v>
      </c>
      <c r="GB64" s="20">
        <v>12482.6</v>
      </c>
      <c r="GC64" s="20">
        <v>12797</v>
      </c>
      <c r="GD64" s="20">
        <v>13110.32</v>
      </c>
      <c r="GE64" s="20">
        <v>13438.04</v>
      </c>
      <c r="GF64" s="20">
        <v>13779.2</v>
      </c>
      <c r="GG64" s="20">
        <v>14132.84</v>
      </c>
      <c r="GH64" s="20">
        <v>14498</v>
      </c>
      <c r="GI64" s="20">
        <v>14874.56</v>
      </c>
      <c r="GJ64" s="20">
        <v>15262.92</v>
      </c>
      <c r="GK64" s="20">
        <v>15663.49</v>
      </c>
      <c r="GL64" s="20">
        <v>16076.71</v>
      </c>
      <c r="GM64" s="20">
        <v>16503</v>
      </c>
      <c r="GN64" s="20">
        <v>16938.31</v>
      </c>
      <c r="GO64" s="20">
        <v>17382.74</v>
      </c>
      <c r="GP64" s="20">
        <v>17836.42</v>
      </c>
      <c r="GQ64" s="20">
        <v>18299.47</v>
      </c>
      <c r="GR64" s="20">
        <v>18772</v>
      </c>
      <c r="GS64" s="20">
        <v>19253.59</v>
      </c>
      <c r="GT64" s="20">
        <v>19744.32</v>
      </c>
      <c r="GU64" s="20">
        <v>20244.25</v>
      </c>
      <c r="GV64" s="20">
        <v>20753.45</v>
      </c>
      <c r="GW64" s="20">
        <v>21272</v>
      </c>
      <c r="GX64" s="20">
        <v>21794.68</v>
      </c>
      <c r="GY64" s="20">
        <v>21444.88</v>
      </c>
      <c r="GZ64" s="20">
        <v>21965.42</v>
      </c>
      <c r="HA64" s="20">
        <v>22498.04</v>
      </c>
      <c r="HB64" s="20">
        <v>23043</v>
      </c>
    </row>
    <row r="65" spans="1:210" ht="12.75">
      <c r="A65" s="15" t="s">
        <v>64</v>
      </c>
      <c r="B65" s="15" t="s">
        <v>167</v>
      </c>
      <c r="C65" s="15">
        <v>64</v>
      </c>
      <c r="D65" s="16"/>
      <c r="E65" s="7">
        <f t="shared" si="0"/>
        <v>0.9721019894337993</v>
      </c>
      <c r="F65" s="19">
        <v>25.215736</v>
      </c>
      <c r="G65" s="19">
        <v>26.010483</v>
      </c>
      <c r="H65" s="19">
        <v>24.454819</v>
      </c>
      <c r="I65" s="19">
        <v>23.601688</v>
      </c>
      <c r="J65" s="19">
        <v>27.746871</v>
      </c>
      <c r="K65" s="19">
        <v>26.959329</v>
      </c>
      <c r="L65" s="19">
        <v>27.736151</v>
      </c>
      <c r="M65" s="19">
        <v>28.285372</v>
      </c>
      <c r="N65" s="19">
        <v>29.356251</v>
      </c>
      <c r="O65" s="19">
        <v>28.931572</v>
      </c>
      <c r="P65" s="19">
        <v>29.167894</v>
      </c>
      <c r="Q65" s="19">
        <v>28.313885</v>
      </c>
      <c r="R65" s="19">
        <v>27.171284</v>
      </c>
      <c r="S65" s="19">
        <v>28.135939</v>
      </c>
      <c r="T65" s="19">
        <v>27.334506</v>
      </c>
      <c r="U65" s="19">
        <v>24.206341</v>
      </c>
      <c r="V65" s="19">
        <v>24.403076</v>
      </c>
      <c r="W65" s="19">
        <v>24.664779</v>
      </c>
      <c r="X65" s="19">
        <v>24.336495</v>
      </c>
      <c r="Y65" s="19">
        <v>23.510141</v>
      </c>
      <c r="Z65" s="19">
        <v>23.632477</v>
      </c>
      <c r="AA65" s="19">
        <v>21.045705</v>
      </c>
      <c r="AB65" s="19">
        <v>19.915851</v>
      </c>
      <c r="AC65" s="19">
        <v>20.469401</v>
      </c>
      <c r="AD65" s="19">
        <v>21.393447</v>
      </c>
      <c r="AE65" s="19">
        <v>22.147676</v>
      </c>
      <c r="AF65" s="19">
        <v>22.74318</v>
      </c>
      <c r="AG65" s="19">
        <v>21.31891</v>
      </c>
      <c r="AH65" s="19">
        <v>22.108474</v>
      </c>
      <c r="AI65" s="19">
        <v>23.723645</v>
      </c>
      <c r="AJ65" s="19">
        <v>23.610689</v>
      </c>
      <c r="AK65" s="19">
        <v>23.092544</v>
      </c>
      <c r="AL65" s="19">
        <v>22.8395</v>
      </c>
      <c r="AM65" s="19">
        <v>20.318585</v>
      </c>
      <c r="AN65" s="19">
        <v>20.900596</v>
      </c>
      <c r="AO65" s="19">
        <v>21.774893</v>
      </c>
      <c r="AP65" s="19">
        <v>21.932414</v>
      </c>
      <c r="AQ65" s="19">
        <v>22.55653</v>
      </c>
      <c r="AR65" s="19">
        <v>22.938101</v>
      </c>
      <c r="AS65" s="19">
        <v>23.2217</v>
      </c>
      <c r="AT65" s="19">
        <v>23.044527</v>
      </c>
      <c r="AU65" s="19">
        <v>9245.9432</v>
      </c>
      <c r="AV65" s="19">
        <v>9204.3558</v>
      </c>
      <c r="AW65" s="19">
        <v>9650.9919</v>
      </c>
      <c r="AX65" s="19">
        <v>9855.0267</v>
      </c>
      <c r="AY65" s="19">
        <v>10588.866</v>
      </c>
      <c r="AZ65" s="19">
        <v>10947.52</v>
      </c>
      <c r="BA65" s="19">
        <v>11100.843</v>
      </c>
      <c r="BB65" s="19">
        <v>11532.295</v>
      </c>
      <c r="BC65" s="19">
        <v>12160.276</v>
      </c>
      <c r="BD65" s="19">
        <v>12740.284</v>
      </c>
      <c r="BE65" s="19">
        <v>13319.668</v>
      </c>
      <c r="BF65" s="19">
        <v>13689.798</v>
      </c>
      <c r="BG65" s="19">
        <v>13988.586</v>
      </c>
      <c r="BH65" s="19">
        <v>14565.876</v>
      </c>
      <c r="BI65" s="19">
        <v>15019.817</v>
      </c>
      <c r="BJ65" s="19">
        <v>14783.971</v>
      </c>
      <c r="BK65" s="19">
        <v>15421.773</v>
      </c>
      <c r="BL65" s="19">
        <v>15683.135</v>
      </c>
      <c r="BM65" s="19">
        <v>15938.582</v>
      </c>
      <c r="BN65" s="19">
        <v>16154.318</v>
      </c>
      <c r="BO65" s="19">
        <v>16221.191</v>
      </c>
      <c r="BP65" s="19">
        <v>15957.129</v>
      </c>
      <c r="BQ65" s="19">
        <v>15657.932</v>
      </c>
      <c r="BR65" s="19">
        <v>15872.944</v>
      </c>
      <c r="BS65" s="19">
        <v>16370.886</v>
      </c>
      <c r="BT65" s="19">
        <v>16815.458</v>
      </c>
      <c r="BU65" s="19">
        <v>17191.429</v>
      </c>
      <c r="BV65" s="19">
        <v>17581.142</v>
      </c>
      <c r="BW65" s="19">
        <v>18019.137</v>
      </c>
      <c r="BX65" s="19">
        <v>18839.887</v>
      </c>
      <c r="BY65" s="19">
        <v>19480.441</v>
      </c>
      <c r="BZ65" s="19">
        <v>19803.838</v>
      </c>
      <c r="CA65" s="19">
        <v>19997.283</v>
      </c>
      <c r="CB65" s="19">
        <v>19970.001</v>
      </c>
      <c r="CC65" s="19">
        <v>20368.114</v>
      </c>
      <c r="CD65" s="19">
        <v>20881.528</v>
      </c>
      <c r="CE65" s="19">
        <v>21430.503</v>
      </c>
      <c r="CF65" s="19">
        <v>22145.694</v>
      </c>
      <c r="CG65" s="19">
        <v>22970.417</v>
      </c>
      <c r="CH65" s="19">
        <v>23663.143</v>
      </c>
      <c r="CI65" s="19">
        <v>24312.803</v>
      </c>
      <c r="CJ65" s="2">
        <v>61.0017558979716</v>
      </c>
      <c r="CK65" s="2">
        <v>61.2625199158003</v>
      </c>
      <c r="CL65" s="2">
        <v>61.4568949093681</v>
      </c>
      <c r="CM65" s="2">
        <v>61.7004828096273</v>
      </c>
      <c r="CN65" s="2">
        <v>61.9511898161128</v>
      </c>
      <c r="CO65" s="2">
        <v>62.1786466043107</v>
      </c>
      <c r="CP65" s="2">
        <v>62.1741172527296</v>
      </c>
      <c r="CQ65" s="2">
        <v>62.2738914907128</v>
      </c>
      <c r="CR65" s="2">
        <v>62.4308920816968</v>
      </c>
      <c r="CS65" s="2">
        <v>62.517386007144</v>
      </c>
      <c r="CT65" s="2">
        <v>62.5499815936805</v>
      </c>
      <c r="CU65" s="2">
        <v>62.6544052671466</v>
      </c>
      <c r="CV65" s="2">
        <v>62.8714027308875</v>
      </c>
      <c r="CW65" s="2">
        <v>63.2082333804599</v>
      </c>
      <c r="CX65" s="2">
        <v>63.5699195348837</v>
      </c>
      <c r="CY65" s="2">
        <v>63.8674381677155</v>
      </c>
      <c r="CZ65" s="2">
        <v>64.2615498765791</v>
      </c>
      <c r="DA65" s="2">
        <v>64.7834132794457</v>
      </c>
      <c r="DB65" s="2">
        <v>65.2930736981782</v>
      </c>
      <c r="DC65" s="2">
        <v>65.7623781022938</v>
      </c>
      <c r="DD65" s="2">
        <v>66.1632650176679</v>
      </c>
      <c r="DE65" s="2">
        <v>66.4822338176458</v>
      </c>
      <c r="DF65" s="2">
        <v>66.9505312024034</v>
      </c>
      <c r="DG65" s="2">
        <v>67.4798780190715</v>
      </c>
      <c r="DH65" s="2">
        <v>68.0002267124237</v>
      </c>
      <c r="DI65" s="2">
        <v>68.4736461495998</v>
      </c>
      <c r="DJ65" s="2">
        <v>68.6146444002196</v>
      </c>
      <c r="DK65" s="2">
        <v>68.6970727105353</v>
      </c>
      <c r="DL65" s="2">
        <v>68.7730650135501</v>
      </c>
      <c r="DM65" s="2">
        <v>68.8798334433295</v>
      </c>
      <c r="DN65" s="2">
        <v>68.9246682718031</v>
      </c>
      <c r="DO65" s="2">
        <v>68.731392853351</v>
      </c>
      <c r="DP65" s="2">
        <v>68.5880245355119</v>
      </c>
      <c r="DQ65" s="2">
        <v>68.4793353666119</v>
      </c>
      <c r="DR65" s="2">
        <v>68.3696812587892</v>
      </c>
      <c r="DS65" s="2">
        <v>68.3654721862872</v>
      </c>
      <c r="DT65" s="2">
        <v>68.4217262872978</v>
      </c>
      <c r="DU65" s="2">
        <v>68.3341876145319</v>
      </c>
      <c r="DV65" s="2">
        <v>68.2447140973373</v>
      </c>
      <c r="DW65" s="2">
        <v>68.0886806896552</v>
      </c>
      <c r="DX65" s="2">
        <v>67.9062755198191</v>
      </c>
      <c r="DY65" s="2">
        <v>7007271.7</v>
      </c>
      <c r="DZ65" s="2">
        <v>7130344.693</v>
      </c>
      <c r="EA65" s="2">
        <v>7255601.013</v>
      </c>
      <c r="EB65" s="2">
        <v>7383079.773</v>
      </c>
      <c r="EC65" s="2">
        <v>7512820.789</v>
      </c>
      <c r="ED65" s="2">
        <v>7644864.6</v>
      </c>
      <c r="EE65" s="2">
        <v>7744408.045</v>
      </c>
      <c r="EF65" s="2">
        <v>7845264.85</v>
      </c>
      <c r="EG65" s="2">
        <v>7947452.562</v>
      </c>
      <c r="EH65" s="2">
        <v>8050988.97</v>
      </c>
      <c r="EI65" s="2">
        <v>8155892.1</v>
      </c>
      <c r="EJ65" s="2">
        <v>8267248.775</v>
      </c>
      <c r="EK65" s="2">
        <v>8380129.27</v>
      </c>
      <c r="EL65" s="2">
        <v>8494554.484</v>
      </c>
      <c r="EM65" s="2">
        <v>8610545.601</v>
      </c>
      <c r="EN65" s="2">
        <v>8728124.1</v>
      </c>
      <c r="EO65" s="2">
        <v>8851385.88</v>
      </c>
      <c r="EP65" s="2">
        <v>8976389.744</v>
      </c>
      <c r="EQ65" s="2">
        <v>9103160.335</v>
      </c>
      <c r="ER65" s="2">
        <v>9231722.638</v>
      </c>
      <c r="ES65" s="2">
        <v>9362102</v>
      </c>
      <c r="ET65" s="2">
        <v>9471723.852</v>
      </c>
      <c r="EU65" s="2">
        <v>9582629.531</v>
      </c>
      <c r="EV65" s="2">
        <v>9694834.075</v>
      </c>
      <c r="EW65" s="2">
        <v>9808352.701</v>
      </c>
      <c r="EX65" s="2">
        <v>9923200.8</v>
      </c>
      <c r="EY65" s="2">
        <v>9998525.982</v>
      </c>
      <c r="EZ65" s="2">
        <v>10074425.713</v>
      </c>
      <c r="FA65" s="2">
        <v>10150904.396</v>
      </c>
      <c r="FB65" s="2">
        <v>10227966.468</v>
      </c>
      <c r="FC65" s="2">
        <v>10305616.4</v>
      </c>
      <c r="FD65" s="2">
        <v>10357820.903</v>
      </c>
      <c r="FE65" s="2">
        <v>10410290.364</v>
      </c>
      <c r="FF65" s="2">
        <v>10463026.13</v>
      </c>
      <c r="FG65" s="2">
        <v>10516029.555</v>
      </c>
      <c r="FH65" s="2">
        <v>10569302</v>
      </c>
      <c r="FI65" s="2">
        <v>10616999.268</v>
      </c>
      <c r="FJ65" s="2">
        <v>10664916.661</v>
      </c>
      <c r="FK65" s="2">
        <v>10713055.219</v>
      </c>
      <c r="FL65" s="2">
        <v>10761415.983</v>
      </c>
      <c r="FM65" s="2">
        <v>10810000</v>
      </c>
      <c r="FN65" s="20">
        <v>11480.833</v>
      </c>
      <c r="FO65" s="20">
        <v>11632.752</v>
      </c>
      <c r="FP65" s="20">
        <v>11799.662</v>
      </c>
      <c r="FQ65" s="20">
        <v>11959.576</v>
      </c>
      <c r="FR65" s="20">
        <v>12120.49</v>
      </c>
      <c r="FS65" s="20">
        <v>12288.399</v>
      </c>
      <c r="FT65" s="20">
        <v>12449.313</v>
      </c>
      <c r="FU65" s="20">
        <v>12591.237</v>
      </c>
      <c r="FV65" s="20">
        <v>12723.166</v>
      </c>
      <c r="FW65" s="20">
        <v>12871.086</v>
      </c>
      <c r="FX65" s="20">
        <v>13032</v>
      </c>
      <c r="FY65" s="20">
        <v>13194</v>
      </c>
      <c r="FZ65" s="20">
        <v>13330</v>
      </c>
      <c r="GA65" s="20">
        <v>13438</v>
      </c>
      <c r="GB65" s="20">
        <v>13543</v>
      </c>
      <c r="GC65" s="20">
        <v>13660</v>
      </c>
      <c r="GD65" s="20">
        <v>13773</v>
      </c>
      <c r="GE65" s="20">
        <v>13856</v>
      </c>
      <c r="GF65" s="20">
        <v>13939</v>
      </c>
      <c r="GG65" s="20">
        <v>14034</v>
      </c>
      <c r="GH65" s="20">
        <v>14148</v>
      </c>
      <c r="GI65" s="20">
        <v>14247</v>
      </c>
      <c r="GJ65" s="20">
        <v>14312</v>
      </c>
      <c r="GK65" s="20">
        <v>14368</v>
      </c>
      <c r="GL65" s="20">
        <v>14423</v>
      </c>
      <c r="GM65" s="20">
        <v>14488</v>
      </c>
      <c r="GN65" s="20">
        <v>14567</v>
      </c>
      <c r="GO65" s="20">
        <v>14664</v>
      </c>
      <c r="GP65" s="20">
        <v>14760</v>
      </c>
      <c r="GQ65" s="20">
        <v>14846</v>
      </c>
      <c r="GR65" s="20">
        <v>14947</v>
      </c>
      <c r="GS65" s="20">
        <v>15068</v>
      </c>
      <c r="GT65" s="20">
        <v>15182</v>
      </c>
      <c r="GU65" s="20">
        <v>15290</v>
      </c>
      <c r="GV65" s="20">
        <v>15381</v>
      </c>
      <c r="GW65" s="20">
        <v>15460</v>
      </c>
      <c r="GX65" s="20">
        <v>15526</v>
      </c>
      <c r="GY65" s="20">
        <v>15607</v>
      </c>
      <c r="GZ65" s="20">
        <v>15703</v>
      </c>
      <c r="HA65" s="20">
        <v>15809</v>
      </c>
      <c r="HB65" s="20">
        <v>15920</v>
      </c>
    </row>
    <row r="66" spans="1:210" ht="12.75">
      <c r="A66" s="15" t="s">
        <v>65</v>
      </c>
      <c r="B66" s="15" t="s">
        <v>170</v>
      </c>
      <c r="C66" s="15">
        <v>65</v>
      </c>
      <c r="D66" s="16"/>
      <c r="E66" s="7">
        <f t="shared" si="0"/>
        <v>1.0464985665421116</v>
      </c>
      <c r="F66" s="19">
        <v>19.987744</v>
      </c>
      <c r="G66" s="19">
        <v>20.787195</v>
      </c>
      <c r="H66" s="19">
        <v>19.166468</v>
      </c>
      <c r="I66" s="19">
        <v>19.819472</v>
      </c>
      <c r="J66" s="19">
        <v>21.909828</v>
      </c>
      <c r="K66" s="19">
        <v>24.370891</v>
      </c>
      <c r="L66" s="19">
        <v>24.653123</v>
      </c>
      <c r="M66" s="19">
        <v>20.53672</v>
      </c>
      <c r="N66" s="19">
        <v>16.947113</v>
      </c>
      <c r="O66" s="19">
        <v>19.430657</v>
      </c>
      <c r="P66" s="19">
        <v>19.887006</v>
      </c>
      <c r="Q66" s="19">
        <v>20.685309</v>
      </c>
      <c r="R66" s="19">
        <v>20.534118</v>
      </c>
      <c r="S66" s="19">
        <v>24.304414</v>
      </c>
      <c r="T66" s="19">
        <v>27.794747</v>
      </c>
      <c r="U66" s="19">
        <v>19.960566</v>
      </c>
      <c r="V66" s="19">
        <v>20.902083</v>
      </c>
      <c r="W66" s="19">
        <v>19.269012</v>
      </c>
      <c r="X66" s="19">
        <v>16.613326</v>
      </c>
      <c r="Y66" s="19">
        <v>18.435697</v>
      </c>
      <c r="Z66" s="19">
        <v>17.178316</v>
      </c>
      <c r="AA66" s="19">
        <v>19.72896</v>
      </c>
      <c r="AB66" s="19">
        <v>23.847068</v>
      </c>
      <c r="AC66" s="19">
        <v>22.341962</v>
      </c>
      <c r="AD66" s="19">
        <v>23.728961</v>
      </c>
      <c r="AE66" s="19">
        <v>23.199138</v>
      </c>
      <c r="AF66" s="19">
        <v>21.72224</v>
      </c>
      <c r="AG66" s="19">
        <v>20.409657</v>
      </c>
      <c r="AH66" s="19">
        <v>18.403657</v>
      </c>
      <c r="AI66" s="19">
        <v>21.685608</v>
      </c>
      <c r="AJ66" s="19">
        <v>19.795196</v>
      </c>
      <c r="AK66" s="19">
        <v>16.297393</v>
      </c>
      <c r="AL66" s="19">
        <v>17.593968</v>
      </c>
      <c r="AM66" s="19">
        <v>20.137015</v>
      </c>
      <c r="AN66" s="19">
        <v>21.640608</v>
      </c>
      <c r="AO66" s="19">
        <v>23.128071</v>
      </c>
      <c r="AP66" s="19">
        <v>23.384566</v>
      </c>
      <c r="AQ66" s="19">
        <v>22.120024</v>
      </c>
      <c r="AR66" s="19">
        <v>21.403355</v>
      </c>
      <c r="AS66" s="19">
        <v>23.493698</v>
      </c>
      <c r="AT66" s="19">
        <v>22.974572</v>
      </c>
      <c r="AU66" s="19">
        <v>11539.347</v>
      </c>
      <c r="AV66" s="19">
        <v>11973.739</v>
      </c>
      <c r="AW66" s="19">
        <v>11845.155</v>
      </c>
      <c r="AX66" s="19">
        <v>12404.568</v>
      </c>
      <c r="AY66" s="19">
        <v>12841.911</v>
      </c>
      <c r="AZ66" s="19">
        <v>13515.503</v>
      </c>
      <c r="BA66" s="19">
        <v>14040.017</v>
      </c>
      <c r="BB66" s="19">
        <v>12992.647</v>
      </c>
      <c r="BC66" s="19">
        <v>12729.779</v>
      </c>
      <c r="BD66" s="19">
        <v>13885.034</v>
      </c>
      <c r="BE66" s="19">
        <v>13665.372</v>
      </c>
      <c r="BF66" s="19">
        <v>13951.038</v>
      </c>
      <c r="BG66" s="19">
        <v>14432.186</v>
      </c>
      <c r="BH66" s="19">
        <v>15406.549</v>
      </c>
      <c r="BI66" s="19">
        <v>16032.853</v>
      </c>
      <c r="BJ66" s="19">
        <v>15185.777</v>
      </c>
      <c r="BK66" s="19">
        <v>15170.359</v>
      </c>
      <c r="BL66" s="19">
        <v>14375.229</v>
      </c>
      <c r="BM66" s="19">
        <v>14176.439</v>
      </c>
      <c r="BN66" s="19">
        <v>14187.759</v>
      </c>
      <c r="BO66" s="19">
        <v>14237.609</v>
      </c>
      <c r="BP66" s="19">
        <v>14704.855</v>
      </c>
      <c r="BQ66" s="19">
        <v>15280.292</v>
      </c>
      <c r="BR66" s="19">
        <v>15455.418</v>
      </c>
      <c r="BS66" s="19">
        <v>16124.062</v>
      </c>
      <c r="BT66" s="19">
        <v>16162.505</v>
      </c>
      <c r="BU66" s="19">
        <v>16497.183</v>
      </c>
      <c r="BV66" s="19">
        <v>16425.059</v>
      </c>
      <c r="BW66" s="19">
        <v>16338.446</v>
      </c>
      <c r="BX66" s="19">
        <v>16381.195</v>
      </c>
      <c r="BY66" s="19">
        <v>16168.633</v>
      </c>
      <c r="BZ66" s="19">
        <v>15362.05</v>
      </c>
      <c r="CA66" s="19">
        <v>15382.943</v>
      </c>
      <c r="CB66" s="19">
        <v>16244.659</v>
      </c>
      <c r="CC66" s="19">
        <v>16982.613</v>
      </c>
      <c r="CD66" s="19">
        <v>17419.935</v>
      </c>
      <c r="CE66" s="19">
        <v>17707.262</v>
      </c>
      <c r="CF66" s="19">
        <v>17710.122</v>
      </c>
      <c r="CG66" s="19">
        <v>17688.821</v>
      </c>
      <c r="CH66" s="19">
        <v>18409.517</v>
      </c>
      <c r="CI66" s="19">
        <v>18815.654</v>
      </c>
      <c r="CJ66" s="2">
        <v>58.4739123102867</v>
      </c>
      <c r="CK66" s="2">
        <v>58.6548262272727</v>
      </c>
      <c r="CL66" s="2">
        <v>58.527455435133</v>
      </c>
      <c r="CM66" s="2">
        <v>58.7137798973144</v>
      </c>
      <c r="CN66" s="2">
        <v>58.8552943481625</v>
      </c>
      <c r="CO66" s="2">
        <v>59.2465525114155</v>
      </c>
      <c r="CP66" s="2">
        <v>59.112219857997</v>
      </c>
      <c r="CQ66" s="2">
        <v>58.997239082232</v>
      </c>
      <c r="CR66" s="2">
        <v>59.4152539446871</v>
      </c>
      <c r="CS66" s="2">
        <v>59.1579413124108</v>
      </c>
      <c r="CT66" s="2">
        <v>59.7611312056738</v>
      </c>
      <c r="CU66" s="2">
        <v>60.4354817274001</v>
      </c>
      <c r="CV66" s="2">
        <v>60.8312316471399</v>
      </c>
      <c r="CW66" s="2">
        <v>61.1220160656292</v>
      </c>
      <c r="CX66" s="2">
        <v>61.1502754960317</v>
      </c>
      <c r="CY66" s="2">
        <v>61.3086426951733</v>
      </c>
      <c r="CZ66" s="2">
        <v>61.3331411346834</v>
      </c>
      <c r="DA66" s="2">
        <v>61.656310875</v>
      </c>
      <c r="DB66" s="2">
        <v>62.1405790868312</v>
      </c>
      <c r="DC66" s="2">
        <v>62.8905367867481</v>
      </c>
      <c r="DD66" s="2">
        <v>63.3233504657886</v>
      </c>
      <c r="DE66" s="2">
        <v>63.666611682035</v>
      </c>
      <c r="DF66" s="2">
        <v>63.9419096139336</v>
      </c>
      <c r="DG66" s="2">
        <v>64.1248913306639</v>
      </c>
      <c r="DH66" s="2">
        <v>64.5125708005411</v>
      </c>
      <c r="DI66" s="2">
        <v>65.1545804676754</v>
      </c>
      <c r="DJ66" s="2">
        <v>65.7546629539213</v>
      </c>
      <c r="DK66" s="2">
        <v>65.6881571725823</v>
      </c>
      <c r="DL66" s="2">
        <v>65.6219338967595</v>
      </c>
      <c r="DM66" s="2">
        <v>65.5559022761206</v>
      </c>
      <c r="DN66" s="2">
        <v>65.4899773005064</v>
      </c>
      <c r="DO66" s="2">
        <v>65.496871419533</v>
      </c>
      <c r="DP66" s="2">
        <v>65.5950187830838</v>
      </c>
      <c r="DQ66" s="2">
        <v>65.6266130992573</v>
      </c>
      <c r="DR66" s="2">
        <v>65.5374649232392</v>
      </c>
      <c r="DS66" s="2">
        <v>65.3579537682943</v>
      </c>
      <c r="DT66" s="2">
        <v>65.0004084973479</v>
      </c>
      <c r="DU66" s="2">
        <v>64.8605785541464</v>
      </c>
      <c r="DV66" s="2">
        <v>65.0027995095195</v>
      </c>
      <c r="DW66" s="2">
        <v>65.365367491537</v>
      </c>
      <c r="DX66" s="2">
        <v>65.7042915317949</v>
      </c>
      <c r="DY66" s="2">
        <v>1387001.2</v>
      </c>
      <c r="DZ66" s="2">
        <v>1419446.7947</v>
      </c>
      <c r="EA66" s="2">
        <v>1452651.4439</v>
      </c>
      <c r="EB66" s="2">
        <v>1486632.907</v>
      </c>
      <c r="EC66" s="2">
        <v>1521409.3589</v>
      </c>
      <c r="ED66" s="2">
        <v>1556999.4</v>
      </c>
      <c r="EE66" s="2">
        <v>1581843.0034</v>
      </c>
      <c r="EF66" s="2">
        <v>1607084.7926</v>
      </c>
      <c r="EG66" s="2">
        <v>1632731.1784</v>
      </c>
      <c r="EH66" s="2">
        <v>1658788.6744</v>
      </c>
      <c r="EI66" s="2">
        <v>1685263.9</v>
      </c>
      <c r="EJ66" s="2">
        <v>1724828.6485</v>
      </c>
      <c r="EK66" s="2">
        <v>1765322.3424</v>
      </c>
      <c r="EL66" s="2">
        <v>1806766.7949</v>
      </c>
      <c r="EM66" s="2">
        <v>1849184.331</v>
      </c>
      <c r="EN66" s="2">
        <v>1892597.8</v>
      </c>
      <c r="EO66" s="2">
        <v>1908074.0207</v>
      </c>
      <c r="EP66" s="2">
        <v>1923676.8993</v>
      </c>
      <c r="EQ66" s="2">
        <v>1939407.4733</v>
      </c>
      <c r="ER66" s="2">
        <v>1955266.7887</v>
      </c>
      <c r="ES66" s="2">
        <v>1971255.9</v>
      </c>
      <c r="ET66" s="2">
        <v>2002314.9374</v>
      </c>
      <c r="EU66" s="2">
        <v>2033864.261</v>
      </c>
      <c r="EV66" s="2">
        <v>2065911.624</v>
      </c>
      <c r="EW66" s="2">
        <v>2098464.903</v>
      </c>
      <c r="EX66" s="2">
        <v>2131532.1</v>
      </c>
      <c r="EY66" s="2">
        <v>2154780.305</v>
      </c>
      <c r="EZ66" s="2">
        <v>2178284.98</v>
      </c>
      <c r="FA66" s="2">
        <v>2202048.987</v>
      </c>
      <c r="FB66" s="2">
        <v>2226075.218</v>
      </c>
      <c r="FC66" s="2">
        <v>2250366.6</v>
      </c>
      <c r="FD66" s="2">
        <v>2277457.213</v>
      </c>
      <c r="FE66" s="2">
        <v>2304877.77</v>
      </c>
      <c r="FF66" s="2">
        <v>2332632.336</v>
      </c>
      <c r="FG66" s="2">
        <v>2360725.024</v>
      </c>
      <c r="FH66" s="2">
        <v>2389160</v>
      </c>
      <c r="FI66" s="2">
        <v>2414180.172</v>
      </c>
      <c r="FJ66" s="2">
        <v>2439471.22</v>
      </c>
      <c r="FK66" s="2">
        <v>2465036.163</v>
      </c>
      <c r="FL66" s="2">
        <v>2490878.059</v>
      </c>
      <c r="FM66" s="2">
        <v>2517000</v>
      </c>
      <c r="FN66" s="20">
        <v>2372</v>
      </c>
      <c r="FO66" s="20">
        <v>2420</v>
      </c>
      <c r="FP66" s="20">
        <v>2482</v>
      </c>
      <c r="FQ66" s="20">
        <v>2532</v>
      </c>
      <c r="FR66" s="20">
        <v>2585</v>
      </c>
      <c r="FS66" s="20">
        <v>2628</v>
      </c>
      <c r="FT66" s="20">
        <v>2676</v>
      </c>
      <c r="FU66" s="20">
        <v>2724</v>
      </c>
      <c r="FV66" s="20">
        <v>2748</v>
      </c>
      <c r="FW66" s="20">
        <v>2804</v>
      </c>
      <c r="FX66" s="20">
        <v>2820</v>
      </c>
      <c r="FY66" s="20">
        <v>2864</v>
      </c>
      <c r="FZ66" s="20">
        <v>2913</v>
      </c>
      <c r="GA66" s="20">
        <v>2971</v>
      </c>
      <c r="GB66" s="20">
        <v>3032</v>
      </c>
      <c r="GC66" s="20">
        <v>3087</v>
      </c>
      <c r="GD66" s="20">
        <v>3116</v>
      </c>
      <c r="GE66" s="20">
        <v>3128</v>
      </c>
      <c r="GF66" s="20">
        <v>3129</v>
      </c>
      <c r="GG66" s="20">
        <v>3138</v>
      </c>
      <c r="GH66" s="20">
        <v>3144</v>
      </c>
      <c r="GI66" s="20">
        <v>3157</v>
      </c>
      <c r="GJ66" s="20">
        <v>3183</v>
      </c>
      <c r="GK66" s="20">
        <v>3226</v>
      </c>
      <c r="GL66" s="20">
        <v>3258</v>
      </c>
      <c r="GM66" s="20">
        <v>3272</v>
      </c>
      <c r="GN66" s="20">
        <v>3277</v>
      </c>
      <c r="GO66" s="20">
        <v>3304</v>
      </c>
      <c r="GP66" s="20">
        <v>3317</v>
      </c>
      <c r="GQ66" s="20">
        <v>3330</v>
      </c>
      <c r="GR66" s="20">
        <v>3363</v>
      </c>
      <c r="GS66" s="20">
        <v>3477</v>
      </c>
      <c r="GT66" s="20">
        <v>3514</v>
      </c>
      <c r="GU66" s="20">
        <v>3554</v>
      </c>
      <c r="GV66" s="20">
        <v>3602</v>
      </c>
      <c r="GW66" s="20">
        <v>3656</v>
      </c>
      <c r="GX66" s="20">
        <v>3714</v>
      </c>
      <c r="GY66" s="20">
        <v>3761</v>
      </c>
      <c r="GZ66" s="20">
        <v>3792</v>
      </c>
      <c r="HA66" s="20">
        <v>3811</v>
      </c>
      <c r="HB66" s="20">
        <v>3831</v>
      </c>
    </row>
    <row r="67" spans="1:210" ht="12.75">
      <c r="A67" s="15" t="s">
        <v>66</v>
      </c>
      <c r="B67" s="15" t="s">
        <v>166</v>
      </c>
      <c r="C67" s="15">
        <v>66</v>
      </c>
      <c r="D67" s="16"/>
      <c r="E67" s="7">
        <f aca="true" t="shared" si="1" ref="E67:E100">LN(AT67)/LN(F67)</f>
        <v>1.5176769278742805</v>
      </c>
      <c r="F67" s="19">
        <v>6.9762344</v>
      </c>
      <c r="G67" s="19">
        <v>7.1270231</v>
      </c>
      <c r="H67" s="19">
        <v>8.2990838</v>
      </c>
      <c r="I67" s="19">
        <v>8.4177525</v>
      </c>
      <c r="J67" s="19">
        <v>10.407919</v>
      </c>
      <c r="K67" s="19">
        <v>10.970778</v>
      </c>
      <c r="L67" s="19">
        <v>12.042138</v>
      </c>
      <c r="M67" s="19">
        <v>11.225473</v>
      </c>
      <c r="N67" s="19">
        <v>9.4637808</v>
      </c>
      <c r="O67" s="19">
        <v>10.247618</v>
      </c>
      <c r="P67" s="19">
        <v>10.249408</v>
      </c>
      <c r="Q67" s="19">
        <v>10.239182</v>
      </c>
      <c r="R67" s="19">
        <v>6.599456</v>
      </c>
      <c r="S67" s="19">
        <v>13.565969</v>
      </c>
      <c r="T67" s="19">
        <v>17.000877</v>
      </c>
      <c r="U67" s="19">
        <v>9.4137623</v>
      </c>
      <c r="V67" s="19">
        <v>9.1063033</v>
      </c>
      <c r="W67" s="19">
        <v>15.147681</v>
      </c>
      <c r="X67" s="19">
        <v>6.2179921</v>
      </c>
      <c r="Y67" s="19">
        <v>-3.4586302</v>
      </c>
      <c r="Z67" s="19">
        <v>9.9445336</v>
      </c>
      <c r="AA67" s="19">
        <v>14.964705</v>
      </c>
      <c r="AB67" s="19">
        <v>11.728809</v>
      </c>
      <c r="AC67" s="19">
        <v>11.962888</v>
      </c>
      <c r="AD67" s="19">
        <v>11.866559</v>
      </c>
      <c r="AE67" s="19">
        <v>12.126249</v>
      </c>
      <c r="AF67" s="19">
        <v>11.841008</v>
      </c>
      <c r="AG67" s="19">
        <v>11.636433</v>
      </c>
      <c r="AH67" s="19">
        <v>9.8759841</v>
      </c>
      <c r="AI67" s="19">
        <v>8.6750784</v>
      </c>
      <c r="AJ67" s="19">
        <v>7.1914399</v>
      </c>
      <c r="AK67" s="19">
        <v>8.8013063</v>
      </c>
      <c r="AL67" s="19">
        <v>8.8817547</v>
      </c>
      <c r="AM67" s="19">
        <v>7.4980766</v>
      </c>
      <c r="AN67" s="19">
        <v>9.6526358</v>
      </c>
      <c r="AO67" s="19">
        <v>11.537415</v>
      </c>
      <c r="AP67" s="19">
        <v>12.70862</v>
      </c>
      <c r="AQ67" s="19">
        <v>14.675441</v>
      </c>
      <c r="AR67" s="19">
        <v>16.547891</v>
      </c>
      <c r="AS67" s="19">
        <v>23.817306</v>
      </c>
      <c r="AT67" s="19">
        <v>19.069716</v>
      </c>
      <c r="AU67" s="19">
        <v>2876.8907</v>
      </c>
      <c r="AV67" s="19">
        <v>2981.0227</v>
      </c>
      <c r="AW67" s="19">
        <v>3207.2117</v>
      </c>
      <c r="AX67" s="19">
        <v>3378.756</v>
      </c>
      <c r="AY67" s="19">
        <v>3579.7035</v>
      </c>
      <c r="AZ67" s="19">
        <v>3818.9168</v>
      </c>
      <c r="BA67" s="19">
        <v>3802.244</v>
      </c>
      <c r="BB67" s="19">
        <v>3941.5703</v>
      </c>
      <c r="BC67" s="19">
        <v>3947.0872</v>
      </c>
      <c r="BD67" s="19">
        <v>4067.2425</v>
      </c>
      <c r="BE67" s="19">
        <v>3979.9729</v>
      </c>
      <c r="BF67" s="19">
        <v>3984.2357</v>
      </c>
      <c r="BG67" s="19">
        <v>3989.8129</v>
      </c>
      <c r="BH67" s="19">
        <v>3864.906</v>
      </c>
      <c r="BI67" s="19">
        <v>4218.3886</v>
      </c>
      <c r="BJ67" s="19">
        <v>4327.1329</v>
      </c>
      <c r="BK67" s="19">
        <v>4435.3634</v>
      </c>
      <c r="BL67" s="19">
        <v>4453.0812</v>
      </c>
      <c r="BM67" s="19">
        <v>4278.7564</v>
      </c>
      <c r="BN67" s="19">
        <v>3222.7284</v>
      </c>
      <c r="BO67" s="19">
        <v>3038.7153</v>
      </c>
      <c r="BP67" s="19">
        <v>3019.773</v>
      </c>
      <c r="BQ67" s="19">
        <v>3077.1755</v>
      </c>
      <c r="BR67" s="19">
        <v>3188.5842</v>
      </c>
      <c r="BS67" s="19">
        <v>3152.7951</v>
      </c>
      <c r="BT67" s="19">
        <v>2989.8777</v>
      </c>
      <c r="BU67" s="19">
        <v>2951.9433</v>
      </c>
      <c r="BV67" s="19">
        <v>2889.5369</v>
      </c>
      <c r="BW67" s="19">
        <v>2341.761</v>
      </c>
      <c r="BX67" s="19">
        <v>2217.6947</v>
      </c>
      <c r="BY67" s="19">
        <v>2250.2686</v>
      </c>
      <c r="BZ67" s="19">
        <v>2043.4409</v>
      </c>
      <c r="CA67" s="19">
        <v>1946.689</v>
      </c>
      <c r="CB67" s="19">
        <v>1905.7187</v>
      </c>
      <c r="CC67" s="19">
        <v>1844.8776</v>
      </c>
      <c r="CD67" s="19">
        <v>1819.4545</v>
      </c>
      <c r="CE67" s="19">
        <v>1772.628</v>
      </c>
      <c r="CF67" s="19">
        <v>1759.8582</v>
      </c>
      <c r="CG67" s="19">
        <v>1723.2597</v>
      </c>
      <c r="CH67" s="19">
        <v>1628.004</v>
      </c>
      <c r="CI67" s="19">
        <v>1767.198</v>
      </c>
      <c r="CJ67" s="2">
        <v>49.622075226978</v>
      </c>
      <c r="CK67" s="2">
        <v>49.4494386967885</v>
      </c>
      <c r="CL67" s="2">
        <v>49.269185846416</v>
      </c>
      <c r="CM67" s="2">
        <v>49.0854108058414</v>
      </c>
      <c r="CN67" s="2">
        <v>48.9020224991011</v>
      </c>
      <c r="CO67" s="2">
        <v>48.7213819789939</v>
      </c>
      <c r="CP67" s="2">
        <v>48.8041351455541</v>
      </c>
      <c r="CQ67" s="2">
        <v>48.8911900192934</v>
      </c>
      <c r="CR67" s="2">
        <v>48.9770532764649</v>
      </c>
      <c r="CS67" s="2">
        <v>49.0530913478379</v>
      </c>
      <c r="CT67" s="2">
        <v>49.1161658031088</v>
      </c>
      <c r="CU67" s="2">
        <v>49.1837117630162</v>
      </c>
      <c r="CV67" s="2">
        <v>49.2419011481674</v>
      </c>
      <c r="CW67" s="2">
        <v>49.2997614854419</v>
      </c>
      <c r="CX67" s="2">
        <v>49.3697975419798</v>
      </c>
      <c r="CY67" s="2">
        <v>49.4584947958367</v>
      </c>
      <c r="CZ67" s="2">
        <v>49.5049144185722</v>
      </c>
      <c r="DA67" s="2">
        <v>49.5793796319618</v>
      </c>
      <c r="DB67" s="2">
        <v>49.666097513058</v>
      </c>
      <c r="DC67" s="2">
        <v>49.7411928700138</v>
      </c>
      <c r="DD67" s="2">
        <v>49.7961862375899</v>
      </c>
      <c r="DE67" s="2">
        <v>49.724943490516</v>
      </c>
      <c r="DF67" s="2">
        <v>49.6278951776788</v>
      </c>
      <c r="DG67" s="2">
        <v>49.5581491064126</v>
      </c>
      <c r="DH67" s="2">
        <v>49.5893760790824</v>
      </c>
      <c r="DI67" s="2">
        <v>49.7555464159812</v>
      </c>
      <c r="DJ67" s="2">
        <v>49.8841784558086</v>
      </c>
      <c r="DK67" s="2">
        <v>50.0848519954786</v>
      </c>
      <c r="DL67" s="2">
        <v>50.3351308791834</v>
      </c>
      <c r="DM67" s="2">
        <v>50.6065495642731</v>
      </c>
      <c r="DN67" s="2">
        <v>50.8648849372385</v>
      </c>
      <c r="DO67" s="2">
        <v>51.0975279457843</v>
      </c>
      <c r="DP67" s="2">
        <v>51.3237566587538</v>
      </c>
      <c r="DQ67" s="2">
        <v>51.5574851067598</v>
      </c>
      <c r="DR67" s="2">
        <v>51.811325630594</v>
      </c>
      <c r="DS67" s="2">
        <v>52.0967261635788</v>
      </c>
      <c r="DT67" s="2">
        <v>52.4839987522571</v>
      </c>
      <c r="DU67" s="2">
        <v>52.8880450178495</v>
      </c>
      <c r="DV67" s="2">
        <v>53.3200497631366</v>
      </c>
      <c r="DW67" s="2">
        <v>53.7903958568601</v>
      </c>
      <c r="DX67" s="2">
        <v>54.3088148294222</v>
      </c>
      <c r="DY67" s="2">
        <v>765172.4</v>
      </c>
      <c r="DZ67" s="2">
        <v>787116.3854</v>
      </c>
      <c r="EA67" s="2">
        <v>809689.8002</v>
      </c>
      <c r="EB67" s="2">
        <v>832910.7018</v>
      </c>
      <c r="EC67" s="2">
        <v>856797.6656</v>
      </c>
      <c r="ED67" s="2">
        <v>881369.8</v>
      </c>
      <c r="EE67" s="2">
        <v>911509.9517</v>
      </c>
      <c r="EF67" s="2">
        <v>942680.813</v>
      </c>
      <c r="EG67" s="2">
        <v>974917.6317</v>
      </c>
      <c r="EH67" s="2">
        <v>1008256.8608</v>
      </c>
      <c r="EI67" s="2">
        <v>1042736.2</v>
      </c>
      <c r="EJ67" s="2">
        <v>1078711.9215</v>
      </c>
      <c r="EK67" s="2">
        <v>1115929.8122</v>
      </c>
      <c r="EL67" s="2">
        <v>1154432.7948</v>
      </c>
      <c r="EM67" s="2">
        <v>1194265.2765</v>
      </c>
      <c r="EN67" s="2">
        <v>1235473.2</v>
      </c>
      <c r="EO67" s="2">
        <v>1276474.3173</v>
      </c>
      <c r="EP67" s="2">
        <v>1318836.2879</v>
      </c>
      <c r="EQ67" s="2">
        <v>1362604.2851</v>
      </c>
      <c r="ER67" s="2">
        <v>1407824.9818</v>
      </c>
      <c r="ES67" s="2">
        <v>1454546.6</v>
      </c>
      <c r="ET67" s="2">
        <v>1499505.3959</v>
      </c>
      <c r="EU67" s="2">
        <v>1545854.3441</v>
      </c>
      <c r="EV67" s="2">
        <v>1593636.445</v>
      </c>
      <c r="EW67" s="2">
        <v>1642896.0295</v>
      </c>
      <c r="EX67" s="2">
        <v>1693678.8</v>
      </c>
      <c r="EY67" s="2">
        <v>1741207.249</v>
      </c>
      <c r="EZ67" s="2">
        <v>1790072.6782</v>
      </c>
      <c r="FA67" s="2">
        <v>1840312.7871</v>
      </c>
      <c r="FB67" s="2">
        <v>1891966.3407</v>
      </c>
      <c r="FC67" s="2">
        <v>1945073.2</v>
      </c>
      <c r="FD67" s="2">
        <v>2012394.3821</v>
      </c>
      <c r="FE67" s="2">
        <v>2082045.704</v>
      </c>
      <c r="FF67" s="2">
        <v>2154107.818</v>
      </c>
      <c r="FG67" s="2">
        <v>2228664.172</v>
      </c>
      <c r="FH67" s="2">
        <v>2305801.1</v>
      </c>
      <c r="FI67" s="2">
        <v>2389187.088</v>
      </c>
      <c r="FJ67" s="2">
        <v>2475588.9</v>
      </c>
      <c r="FK67" s="2">
        <v>2565115.622</v>
      </c>
      <c r="FL67" s="2">
        <v>2657880.282</v>
      </c>
      <c r="FM67" s="2">
        <v>2754000</v>
      </c>
      <c r="FN67" s="20">
        <v>1542</v>
      </c>
      <c r="FO67" s="20">
        <v>1591.76</v>
      </c>
      <c r="FP67" s="20">
        <v>1643.4</v>
      </c>
      <c r="FQ67" s="20">
        <v>1696.86</v>
      </c>
      <c r="FR67" s="20">
        <v>1752.07</v>
      </c>
      <c r="FS67" s="20">
        <v>1809</v>
      </c>
      <c r="FT67" s="20">
        <v>1867.69</v>
      </c>
      <c r="FU67" s="20">
        <v>1928.12</v>
      </c>
      <c r="FV67" s="20">
        <v>1990.56</v>
      </c>
      <c r="FW67" s="20">
        <v>2055.44</v>
      </c>
      <c r="FX67" s="20">
        <v>2123</v>
      </c>
      <c r="FY67" s="20">
        <v>2193.23</v>
      </c>
      <c r="FZ67" s="20">
        <v>2266.22</v>
      </c>
      <c r="GA67" s="20">
        <v>2341.66</v>
      </c>
      <c r="GB67" s="20">
        <v>2419.02</v>
      </c>
      <c r="GC67" s="20">
        <v>2498</v>
      </c>
      <c r="GD67" s="20">
        <v>2578.48</v>
      </c>
      <c r="GE67" s="20">
        <v>2660.07</v>
      </c>
      <c r="GF67" s="20">
        <v>2743.57</v>
      </c>
      <c r="GG67" s="20">
        <v>2830.33</v>
      </c>
      <c r="GH67" s="20">
        <v>2921</v>
      </c>
      <c r="GI67" s="20">
        <v>3015.52</v>
      </c>
      <c r="GJ67" s="20">
        <v>3114.67</v>
      </c>
      <c r="GK67" s="20">
        <v>3215.35</v>
      </c>
      <c r="GL67" s="20">
        <v>3312.71</v>
      </c>
      <c r="GM67" s="20">
        <v>3404</v>
      </c>
      <c r="GN67" s="20">
        <v>3490.97</v>
      </c>
      <c r="GO67" s="20">
        <v>3575.16</v>
      </c>
      <c r="GP67" s="20">
        <v>3657.87</v>
      </c>
      <c r="GQ67" s="20">
        <v>3741</v>
      </c>
      <c r="GR67" s="20">
        <v>3827</v>
      </c>
      <c r="GS67" s="20">
        <v>3945.41</v>
      </c>
      <c r="GT67" s="20">
        <v>4064.46</v>
      </c>
      <c r="GU67" s="20">
        <v>4184.22</v>
      </c>
      <c r="GV67" s="20">
        <v>4304.71</v>
      </c>
      <c r="GW67" s="20">
        <v>4426</v>
      </c>
      <c r="GX67" s="20">
        <v>4548.05</v>
      </c>
      <c r="GY67" s="20">
        <v>4680.47</v>
      </c>
      <c r="GZ67" s="20">
        <v>4810.29</v>
      </c>
      <c r="HA67" s="20">
        <v>4940.74</v>
      </c>
      <c r="HB67" s="20">
        <v>5071</v>
      </c>
    </row>
    <row r="68" spans="1:210" ht="12.75">
      <c r="A68" s="15" t="s">
        <v>67</v>
      </c>
      <c r="B68" s="15" t="s">
        <v>164</v>
      </c>
      <c r="C68" s="15">
        <v>67</v>
      </c>
      <c r="D68" s="16"/>
      <c r="E68" s="7">
        <f t="shared" si="1"/>
        <v>0.8812839559612605</v>
      </c>
      <c r="F68" s="19">
        <v>4.6040428</v>
      </c>
      <c r="G68" s="19">
        <v>4.6880793</v>
      </c>
      <c r="H68" s="19">
        <v>6.8558623</v>
      </c>
      <c r="I68" s="19">
        <v>9.0028521</v>
      </c>
      <c r="J68" s="19">
        <v>7.709333</v>
      </c>
      <c r="K68" s="19">
        <v>5.9459846</v>
      </c>
      <c r="L68" s="19">
        <v>5.7415634</v>
      </c>
      <c r="M68" s="19">
        <v>6.267505</v>
      </c>
      <c r="N68" s="19">
        <v>6.6291954</v>
      </c>
      <c r="O68" s="19">
        <v>4.3030465</v>
      </c>
      <c r="P68" s="19">
        <v>7.0503933</v>
      </c>
      <c r="Q68" s="19">
        <v>5.014026</v>
      </c>
      <c r="R68" s="19">
        <v>7.2983172</v>
      </c>
      <c r="S68" s="19">
        <v>13.454503</v>
      </c>
      <c r="T68" s="19">
        <v>11.737764</v>
      </c>
      <c r="U68" s="19">
        <v>9.5257038</v>
      </c>
      <c r="V68" s="19">
        <v>9.6690537</v>
      </c>
      <c r="W68" s="19">
        <v>9.9283178</v>
      </c>
      <c r="X68" s="19">
        <v>11.520913</v>
      </c>
      <c r="Y68" s="19">
        <v>13.075302</v>
      </c>
      <c r="Z68" s="19">
        <v>17.940038</v>
      </c>
      <c r="AA68" s="19">
        <v>11.972642</v>
      </c>
      <c r="AB68" s="19">
        <v>11.521066</v>
      </c>
      <c r="AC68" s="19">
        <v>7.0870156</v>
      </c>
      <c r="AD68" s="19">
        <v>2.1592301</v>
      </c>
      <c r="AE68" s="19">
        <v>6.975948</v>
      </c>
      <c r="AF68" s="19">
        <v>5.9851867</v>
      </c>
      <c r="AG68" s="19">
        <v>6.3676982</v>
      </c>
      <c r="AH68" s="19">
        <v>9.7381108</v>
      </c>
      <c r="AI68" s="19">
        <v>6.8675378</v>
      </c>
      <c r="AJ68" s="19">
        <v>3.8503802</v>
      </c>
      <c r="AK68" s="19">
        <v>4.0903653</v>
      </c>
      <c r="AL68" s="19">
        <v>2.3273932</v>
      </c>
      <c r="AM68" s="19">
        <v>2.4498764</v>
      </c>
      <c r="AN68" s="19">
        <v>4.0728362</v>
      </c>
      <c r="AO68" s="19">
        <v>2.9596016</v>
      </c>
      <c r="AP68" s="19">
        <v>3.9238493</v>
      </c>
      <c r="AQ68" s="19">
        <v>4.2231387</v>
      </c>
      <c r="AR68" s="19">
        <v>4.4409887</v>
      </c>
      <c r="AS68" s="19">
        <v>3.8491565</v>
      </c>
      <c r="AT68" s="19">
        <v>3.8407326</v>
      </c>
      <c r="AU68" s="19">
        <v>1624.3462</v>
      </c>
      <c r="AV68" s="19">
        <v>1644.3767</v>
      </c>
      <c r="AW68" s="19">
        <v>1699.8541</v>
      </c>
      <c r="AX68" s="19">
        <v>1750.6225</v>
      </c>
      <c r="AY68" s="19">
        <v>1687.365</v>
      </c>
      <c r="AZ68" s="19">
        <v>1748.5185</v>
      </c>
      <c r="BA68" s="19">
        <v>1681.0193</v>
      </c>
      <c r="BB68" s="19">
        <v>1650.3679</v>
      </c>
      <c r="BC68" s="19">
        <v>1624.9175</v>
      </c>
      <c r="BD68" s="19">
        <v>1521.5635</v>
      </c>
      <c r="BE68" s="19">
        <v>1518.6891</v>
      </c>
      <c r="BF68" s="19">
        <v>1579.1647</v>
      </c>
      <c r="BG68" s="19">
        <v>1432.0023</v>
      </c>
      <c r="BH68" s="19">
        <v>1111.6534</v>
      </c>
      <c r="BI68" s="19">
        <v>1185.4014</v>
      </c>
      <c r="BJ68" s="19">
        <v>1160.5819</v>
      </c>
      <c r="BK68" s="19">
        <v>1142.7005</v>
      </c>
      <c r="BL68" s="19">
        <v>1207.7321</v>
      </c>
      <c r="BM68" s="19">
        <v>1274.5955</v>
      </c>
      <c r="BN68" s="19">
        <v>1291.6755</v>
      </c>
      <c r="BO68" s="19">
        <v>1132.6751</v>
      </c>
      <c r="BP68" s="19">
        <v>1137.3337</v>
      </c>
      <c r="BQ68" s="19">
        <v>1114.1326</v>
      </c>
      <c r="BR68" s="19">
        <v>1075.3118</v>
      </c>
      <c r="BS68" s="19">
        <v>892.88571</v>
      </c>
      <c r="BT68" s="19">
        <v>895.51559</v>
      </c>
      <c r="BU68" s="19">
        <v>951.62252</v>
      </c>
      <c r="BV68" s="19">
        <v>921.3969</v>
      </c>
      <c r="BW68" s="19">
        <v>969.04906</v>
      </c>
      <c r="BX68" s="19">
        <v>974.77274</v>
      </c>
      <c r="BY68" s="19">
        <v>948.0623</v>
      </c>
      <c r="BZ68" s="19">
        <v>937.40802</v>
      </c>
      <c r="CA68" s="19">
        <v>880.66825</v>
      </c>
      <c r="CB68" s="19">
        <v>853.84225</v>
      </c>
      <c r="CC68" s="19">
        <v>836.72433</v>
      </c>
      <c r="CD68" s="19">
        <v>826.1268</v>
      </c>
      <c r="CE68" s="19">
        <v>799.40478</v>
      </c>
      <c r="CF68" s="19">
        <v>794.91366</v>
      </c>
      <c r="CG68" s="19">
        <v>829.72766</v>
      </c>
      <c r="CH68" s="19">
        <v>845.34251</v>
      </c>
      <c r="CI68" s="19">
        <v>875.16786</v>
      </c>
      <c r="CJ68" s="2">
        <v>51.0856976744186</v>
      </c>
      <c r="CK68" s="2">
        <v>50.8959771925361</v>
      </c>
      <c r="CL68" s="2">
        <v>50.671154663296</v>
      </c>
      <c r="CM68" s="2">
        <v>50.4193976542304</v>
      </c>
      <c r="CN68" s="2">
        <v>50.1543062701124</v>
      </c>
      <c r="CO68" s="2">
        <v>49.8829127553838</v>
      </c>
      <c r="CP68" s="2">
        <v>49.8733231040915</v>
      </c>
      <c r="CQ68" s="2">
        <v>49.8494949575281</v>
      </c>
      <c r="CR68" s="2">
        <v>49.8108529422246</v>
      </c>
      <c r="CS68" s="2">
        <v>49.7562600023768</v>
      </c>
      <c r="CT68" s="2">
        <v>49.6841141068849</v>
      </c>
      <c r="CU68" s="2">
        <v>49.6436730172692</v>
      </c>
      <c r="CV68" s="2">
        <v>49.5832061464206</v>
      </c>
      <c r="CW68" s="2">
        <v>49.5035470119416</v>
      </c>
      <c r="CX68" s="2">
        <v>49.4058236669865</v>
      </c>
      <c r="CY68" s="2">
        <v>49.2914110556941</v>
      </c>
      <c r="CZ68" s="2">
        <v>49.1729219847291</v>
      </c>
      <c r="DA68" s="2">
        <v>49.0423571217751</v>
      </c>
      <c r="DB68" s="2">
        <v>48.9019837786621</v>
      </c>
      <c r="DC68" s="2">
        <v>48.7533647565375</v>
      </c>
      <c r="DD68" s="2">
        <v>48.5983176072637</v>
      </c>
      <c r="DE68" s="2">
        <v>48.4915513900989</v>
      </c>
      <c r="DF68" s="2">
        <v>48.3774842202743</v>
      </c>
      <c r="DG68" s="2">
        <v>48.2604882140977</v>
      </c>
      <c r="DH68" s="2">
        <v>48.1462602855798</v>
      </c>
      <c r="DI68" s="2">
        <v>48.0368085753383</v>
      </c>
      <c r="DJ68" s="2">
        <v>48.0293778168044</v>
      </c>
      <c r="DK68" s="2">
        <v>48.0197111425814</v>
      </c>
      <c r="DL68" s="2">
        <v>48.0050010926664</v>
      </c>
      <c r="DM68" s="2">
        <v>47.9818244289741</v>
      </c>
      <c r="DN68" s="2">
        <v>47.9465901128844</v>
      </c>
      <c r="DO68" s="2">
        <v>48.1499187424852</v>
      </c>
      <c r="DP68" s="2">
        <v>48.222718614687</v>
      </c>
      <c r="DQ68" s="2">
        <v>48.2187409980484</v>
      </c>
      <c r="DR68" s="2">
        <v>48.1866914408143</v>
      </c>
      <c r="DS68" s="2">
        <v>48.1690624656933</v>
      </c>
      <c r="DT68" s="2">
        <v>48.2449944077458</v>
      </c>
      <c r="DU68" s="2">
        <v>48.2917876647998</v>
      </c>
      <c r="DV68" s="2">
        <v>48.3484818689795</v>
      </c>
      <c r="DW68" s="2">
        <v>48.4494061230117</v>
      </c>
      <c r="DX68" s="2">
        <v>48.6244460856721</v>
      </c>
      <c r="DY68" s="2">
        <v>1625546.9</v>
      </c>
      <c r="DZ68" s="2">
        <v>1660272.5824</v>
      </c>
      <c r="EA68" s="2">
        <v>1695740.5935</v>
      </c>
      <c r="EB68" s="2">
        <v>1731966.8127</v>
      </c>
      <c r="EC68" s="2">
        <v>1768967.4593</v>
      </c>
      <c r="ED68" s="2">
        <v>1806759.1</v>
      </c>
      <c r="EE68" s="2">
        <v>1855477.1381</v>
      </c>
      <c r="EF68" s="2">
        <v>1905511.8996</v>
      </c>
      <c r="EG68" s="2">
        <v>1956899.0552</v>
      </c>
      <c r="EH68" s="2">
        <v>2009675.244</v>
      </c>
      <c r="EI68" s="2">
        <v>2063878.1</v>
      </c>
      <c r="EJ68" s="2">
        <v>2122098.233</v>
      </c>
      <c r="EK68" s="2">
        <v>2181963.528</v>
      </c>
      <c r="EL68" s="2">
        <v>2243520.552</v>
      </c>
      <c r="EM68" s="2">
        <v>2306817.194</v>
      </c>
      <c r="EN68" s="2">
        <v>2371902.7</v>
      </c>
      <c r="EO68" s="2">
        <v>2439507.998</v>
      </c>
      <c r="EP68" s="2">
        <v>2509041.32</v>
      </c>
      <c r="EQ68" s="2">
        <v>2580557.684</v>
      </c>
      <c r="ER68" s="2">
        <v>2654113.676</v>
      </c>
      <c r="ES68" s="2">
        <v>2729767.5</v>
      </c>
      <c r="ET68" s="2">
        <v>2810740.039</v>
      </c>
      <c r="EU68" s="2">
        <v>2894115.265</v>
      </c>
      <c r="EV68" s="2">
        <v>2979964.496</v>
      </c>
      <c r="EW68" s="2">
        <v>3068361.168</v>
      </c>
      <c r="EX68" s="2">
        <v>3159380.9</v>
      </c>
      <c r="EY68" s="2">
        <v>3259941.187</v>
      </c>
      <c r="EZ68" s="2">
        <v>3363703.934</v>
      </c>
      <c r="FA68" s="2">
        <v>3470771.18</v>
      </c>
      <c r="FB68" s="2">
        <v>3581248.219</v>
      </c>
      <c r="FC68" s="2">
        <v>3695243.7</v>
      </c>
      <c r="FD68" s="2">
        <v>3824379.521</v>
      </c>
      <c r="FE68" s="2">
        <v>3958033.943</v>
      </c>
      <c r="FF68" s="2">
        <v>4096365.279</v>
      </c>
      <c r="FG68" s="2">
        <v>4239537.393</v>
      </c>
      <c r="FH68" s="2">
        <v>4387719.9</v>
      </c>
      <c r="FI68" s="2">
        <v>4550800.763</v>
      </c>
      <c r="FJ68" s="2">
        <v>4720029.668</v>
      </c>
      <c r="FK68" s="2">
        <v>4895641.568</v>
      </c>
      <c r="FL68" s="2">
        <v>5077880.512</v>
      </c>
      <c r="FM68" s="2">
        <v>5267000</v>
      </c>
      <c r="FN68" s="20">
        <v>3028</v>
      </c>
      <c r="FO68" s="20">
        <v>3136.95</v>
      </c>
      <c r="FP68" s="20">
        <v>3264.8</v>
      </c>
      <c r="FQ68" s="20">
        <v>3402.95</v>
      </c>
      <c r="FR68" s="20">
        <v>3537.55</v>
      </c>
      <c r="FS68" s="20">
        <v>3660</v>
      </c>
      <c r="FT68" s="20">
        <v>3773.2</v>
      </c>
      <c r="FU68" s="20">
        <v>3878.99</v>
      </c>
      <c r="FV68" s="20">
        <v>3978.16</v>
      </c>
      <c r="FW68" s="20">
        <v>4072.55</v>
      </c>
      <c r="FX68" s="20">
        <v>4165</v>
      </c>
      <c r="FY68" s="20">
        <v>4272.95</v>
      </c>
      <c r="FZ68" s="20">
        <v>4386.62</v>
      </c>
      <c r="GA68" s="20">
        <v>4507.02</v>
      </c>
      <c r="GB68" s="20">
        <v>4634.94</v>
      </c>
      <c r="GC68" s="20">
        <v>4771</v>
      </c>
      <c r="GD68" s="20">
        <v>4915.85</v>
      </c>
      <c r="GE68" s="20">
        <v>5069.7</v>
      </c>
      <c r="GF68" s="20">
        <v>5232.72</v>
      </c>
      <c r="GG68" s="20">
        <v>5404.88</v>
      </c>
      <c r="GH68" s="20">
        <v>5586</v>
      </c>
      <c r="GI68" s="20">
        <v>5776.38</v>
      </c>
      <c r="GJ68" s="20">
        <v>5976.81</v>
      </c>
      <c r="GK68" s="20">
        <v>6184.65</v>
      </c>
      <c r="GL68" s="20">
        <v>6395.81</v>
      </c>
      <c r="GM68" s="20">
        <v>6608</v>
      </c>
      <c r="GN68" s="20">
        <v>6822.61</v>
      </c>
      <c r="GO68" s="20">
        <v>7040.9</v>
      </c>
      <c r="GP68" s="20">
        <v>7263.94</v>
      </c>
      <c r="GQ68" s="20">
        <v>7493.29</v>
      </c>
      <c r="GR68" s="20">
        <v>7731</v>
      </c>
      <c r="GS68" s="20">
        <v>7985.31</v>
      </c>
      <c r="GT68" s="20">
        <v>8257.06</v>
      </c>
      <c r="GU68" s="20">
        <v>8543.54</v>
      </c>
      <c r="GV68" s="20">
        <v>8842.09</v>
      </c>
      <c r="GW68" s="20">
        <v>9150</v>
      </c>
      <c r="GX68" s="20">
        <v>9469.07</v>
      </c>
      <c r="GY68" s="20">
        <v>9770.24</v>
      </c>
      <c r="GZ68" s="20">
        <v>10120.12</v>
      </c>
      <c r="HA68" s="20">
        <v>10475.8</v>
      </c>
      <c r="HB68" s="20">
        <v>10832</v>
      </c>
    </row>
    <row r="69" spans="1:210" ht="12.75">
      <c r="A69" s="15" t="s">
        <v>68</v>
      </c>
      <c r="B69" s="15" t="s">
        <v>165</v>
      </c>
      <c r="C69" s="15">
        <v>68</v>
      </c>
      <c r="D69" s="16"/>
      <c r="E69" s="7">
        <f t="shared" si="1"/>
        <v>3.387984078323693</v>
      </c>
      <c r="F69" s="19">
        <v>2.5831753</v>
      </c>
      <c r="G69" s="19">
        <v>3.0181322</v>
      </c>
      <c r="H69" s="19">
        <v>2.7436533</v>
      </c>
      <c r="I69" s="19">
        <v>2.8003166</v>
      </c>
      <c r="J69" s="19">
        <v>3.1656873</v>
      </c>
      <c r="K69" s="19">
        <v>4.2732682</v>
      </c>
      <c r="L69" s="19">
        <v>4.1748078</v>
      </c>
      <c r="M69" s="19">
        <v>4.1525752</v>
      </c>
      <c r="N69" s="19">
        <v>3.6539269</v>
      </c>
      <c r="O69" s="19">
        <v>3.3773085</v>
      </c>
      <c r="P69" s="19">
        <v>5.3760617</v>
      </c>
      <c r="Q69" s="19">
        <v>6.2902094</v>
      </c>
      <c r="R69" s="19">
        <v>6.4814911</v>
      </c>
      <c r="S69" s="19">
        <v>7.5255605</v>
      </c>
      <c r="T69" s="19">
        <v>6.7124366</v>
      </c>
      <c r="U69" s="19">
        <v>12.279589</v>
      </c>
      <c r="V69" s="19">
        <v>16.800167</v>
      </c>
      <c r="W69" s="19">
        <v>17.559861</v>
      </c>
      <c r="X69" s="19">
        <v>11.989847</v>
      </c>
      <c r="Y69" s="19">
        <v>9.0953951</v>
      </c>
      <c r="Z69" s="19">
        <v>9.9872599</v>
      </c>
      <c r="AA69" s="19">
        <v>11.069505</v>
      </c>
      <c r="AB69" s="19">
        <v>8.4022962</v>
      </c>
      <c r="AC69" s="19">
        <v>7.1555323</v>
      </c>
      <c r="AD69" s="19">
        <v>4.8030567</v>
      </c>
      <c r="AE69" s="19">
        <v>3.8818176</v>
      </c>
      <c r="AF69" s="19">
        <v>2.8814391</v>
      </c>
      <c r="AG69" s="19">
        <v>3.7093618</v>
      </c>
      <c r="AH69" s="19">
        <v>3.8304332</v>
      </c>
      <c r="AI69" s="19">
        <v>4.1608575</v>
      </c>
      <c r="AJ69" s="19">
        <v>3.8429072</v>
      </c>
      <c r="AK69" s="19">
        <v>5.8141649</v>
      </c>
      <c r="AL69" s="19">
        <v>7.535233</v>
      </c>
      <c r="AM69" s="19">
        <v>10.123162</v>
      </c>
      <c r="AN69" s="19">
        <v>10.717205</v>
      </c>
      <c r="AO69" s="19">
        <v>9.0996794</v>
      </c>
      <c r="AP69" s="19">
        <v>9.823649</v>
      </c>
      <c r="AQ69" s="19">
        <v>8.8287542</v>
      </c>
      <c r="AR69" s="19">
        <v>9.2421431</v>
      </c>
      <c r="AS69" s="19">
        <v>14.699584</v>
      </c>
      <c r="AT69" s="19">
        <v>24.909831</v>
      </c>
      <c r="AU69" s="19">
        <v>1032.7154</v>
      </c>
      <c r="AV69" s="19">
        <v>994.47191</v>
      </c>
      <c r="AW69" s="19">
        <v>1013.7549</v>
      </c>
      <c r="AX69" s="19">
        <v>1068.5987</v>
      </c>
      <c r="AY69" s="19">
        <v>1082.0887</v>
      </c>
      <c r="AZ69" s="19">
        <v>1063.5473</v>
      </c>
      <c r="BA69" s="19">
        <v>996.87836</v>
      </c>
      <c r="BB69" s="19">
        <v>819.92748</v>
      </c>
      <c r="BC69" s="19">
        <v>793.95348</v>
      </c>
      <c r="BD69" s="19">
        <v>959.86752</v>
      </c>
      <c r="BE69" s="19">
        <v>1113.3121</v>
      </c>
      <c r="BF69" s="19">
        <v>1204.2885</v>
      </c>
      <c r="BG69" s="19">
        <v>1192.9254</v>
      </c>
      <c r="BH69" s="19">
        <v>1193.7342</v>
      </c>
      <c r="BI69" s="19">
        <v>1327.7393</v>
      </c>
      <c r="BJ69" s="19">
        <v>1066.4172</v>
      </c>
      <c r="BK69" s="19">
        <v>1022.7052</v>
      </c>
      <c r="BL69" s="19">
        <v>1061.6699</v>
      </c>
      <c r="BM69" s="19">
        <v>1086.3338</v>
      </c>
      <c r="BN69" s="19">
        <v>1214.4549</v>
      </c>
      <c r="BO69" s="19">
        <v>1215.1035</v>
      </c>
      <c r="BP69" s="19">
        <v>1027.8987</v>
      </c>
      <c r="BQ69" s="19">
        <v>1023.7598</v>
      </c>
      <c r="BR69" s="19">
        <v>951.89985</v>
      </c>
      <c r="BS69" s="19">
        <v>932.16368</v>
      </c>
      <c r="BT69" s="19">
        <v>1027.6215</v>
      </c>
      <c r="BU69" s="19">
        <v>1034.6308</v>
      </c>
      <c r="BV69" s="19">
        <v>961.16437</v>
      </c>
      <c r="BW69" s="19">
        <v>1012.3478</v>
      </c>
      <c r="BX69" s="19">
        <v>1054.2746</v>
      </c>
      <c r="BY69" s="19">
        <v>1094.8382</v>
      </c>
      <c r="BZ69" s="19">
        <v>1064.5839</v>
      </c>
      <c r="CA69" s="19">
        <v>990.74158</v>
      </c>
      <c r="CB69" s="19">
        <v>907.36829</v>
      </c>
      <c r="CC69" s="19">
        <v>880.10272</v>
      </c>
      <c r="CD69" s="19">
        <v>925.91455</v>
      </c>
      <c r="CE69" s="19">
        <v>926.09436</v>
      </c>
      <c r="CF69" s="19">
        <v>1040.086</v>
      </c>
      <c r="CG69" s="19">
        <v>1016.1272</v>
      </c>
      <c r="CH69" s="19">
        <v>883.55182</v>
      </c>
      <c r="CI69" s="19">
        <v>706.84293</v>
      </c>
      <c r="CJ69" s="2">
        <v>53.3326924867103</v>
      </c>
      <c r="CK69" s="2">
        <v>53.1429688059843</v>
      </c>
      <c r="CL69" s="2">
        <v>52.9259215201707</v>
      </c>
      <c r="CM69" s="2">
        <v>52.6883685484763</v>
      </c>
      <c r="CN69" s="2">
        <v>52.4404489006744</v>
      </c>
      <c r="CO69" s="2">
        <v>52.1879473887981</v>
      </c>
      <c r="CP69" s="2">
        <v>52.1974965270848</v>
      </c>
      <c r="CQ69" s="2">
        <v>52.1979955793053</v>
      </c>
      <c r="CR69" s="2">
        <v>52.1894250929614</v>
      </c>
      <c r="CS69" s="2">
        <v>52.1714875955645</v>
      </c>
      <c r="CT69" s="2">
        <v>52.1435514422625</v>
      </c>
      <c r="CU69" s="2">
        <v>52.140293931717</v>
      </c>
      <c r="CV69" s="2">
        <v>52.127733217826</v>
      </c>
      <c r="CW69" s="2">
        <v>52.1012156420787</v>
      </c>
      <c r="CX69" s="2">
        <v>52.0543982405458</v>
      </c>
      <c r="CY69" s="2">
        <v>51.9840275305759</v>
      </c>
      <c r="CZ69" s="2">
        <v>52.0255279743108</v>
      </c>
      <c r="DA69" s="2">
        <v>52.0403259787819</v>
      </c>
      <c r="DB69" s="2">
        <v>52.0285329037847</v>
      </c>
      <c r="DC69" s="2">
        <v>51.9922454237921</v>
      </c>
      <c r="DD69" s="2">
        <v>51.935249058301</v>
      </c>
      <c r="DE69" s="2">
        <v>51.7569802017018</v>
      </c>
      <c r="DF69" s="2">
        <v>51.5579409261518</v>
      </c>
      <c r="DG69" s="2">
        <v>51.3582899699259</v>
      </c>
      <c r="DH69" s="2">
        <v>51.1846193690437</v>
      </c>
      <c r="DI69" s="2">
        <v>51.0504267032069</v>
      </c>
      <c r="DJ69" s="2">
        <v>50.954480162467</v>
      </c>
      <c r="DK69" s="2">
        <v>50.88402841406</v>
      </c>
      <c r="DL69" s="2">
        <v>50.8351794954757</v>
      </c>
      <c r="DM69" s="2">
        <v>50.8024884682526</v>
      </c>
      <c r="DN69" s="2">
        <v>50.7791587580429</v>
      </c>
      <c r="DO69" s="2">
        <v>50.8798870210036</v>
      </c>
      <c r="DP69" s="2">
        <v>50.9607287714441</v>
      </c>
      <c r="DQ69" s="2">
        <v>51.0306089308924</v>
      </c>
      <c r="DR69" s="2">
        <v>51.0894789652723</v>
      </c>
      <c r="DS69" s="2">
        <v>51.1282662892064</v>
      </c>
      <c r="DT69" s="2">
        <v>51.4592473364239</v>
      </c>
      <c r="DU69" s="2">
        <v>51.852454135447</v>
      </c>
      <c r="DV69" s="2">
        <v>52.3092804124179</v>
      </c>
      <c r="DW69" s="2">
        <v>52.831352567449</v>
      </c>
      <c r="DX69" s="2">
        <v>53.4205342368608</v>
      </c>
      <c r="DY69" s="2">
        <v>21770938.4</v>
      </c>
      <c r="DZ69" s="2">
        <v>22248006.29</v>
      </c>
      <c r="EA69" s="2">
        <v>22735536.3</v>
      </c>
      <c r="EB69" s="2">
        <v>23233758.05</v>
      </c>
      <c r="EC69" s="2">
        <v>23742906.18</v>
      </c>
      <c r="ED69" s="2">
        <v>24263220.5</v>
      </c>
      <c r="EE69" s="2">
        <v>24923297.18</v>
      </c>
      <c r="EF69" s="2">
        <v>25601336.88</v>
      </c>
      <c r="EG69" s="2">
        <v>26297828.57</v>
      </c>
      <c r="EH69" s="2">
        <v>27013274.59</v>
      </c>
      <c r="EI69" s="2">
        <v>27748190.9</v>
      </c>
      <c r="EJ69" s="2">
        <v>28521335.18</v>
      </c>
      <c r="EK69" s="2">
        <v>29316032.48</v>
      </c>
      <c r="EL69" s="2">
        <v>30132883.95</v>
      </c>
      <c r="EM69" s="2">
        <v>30972507.5</v>
      </c>
      <c r="EN69" s="2">
        <v>31835538.3</v>
      </c>
      <c r="EO69" s="2">
        <v>32798370.36</v>
      </c>
      <c r="EP69" s="2">
        <v>33790418.55</v>
      </c>
      <c r="EQ69" s="2">
        <v>34812572.32</v>
      </c>
      <c r="ER69" s="2">
        <v>35865748.27</v>
      </c>
      <c r="ES69" s="2">
        <v>36950891</v>
      </c>
      <c r="ET69" s="2">
        <v>37994457.57</v>
      </c>
      <c r="EU69" s="2">
        <v>39067498.69</v>
      </c>
      <c r="EV69" s="2">
        <v>40170846.9</v>
      </c>
      <c r="EW69" s="2">
        <v>41305358.26</v>
      </c>
      <c r="EX69" s="2">
        <v>42471913</v>
      </c>
      <c r="EY69" s="2">
        <v>43677324.36</v>
      </c>
      <c r="EZ69" s="2">
        <v>44916960.17</v>
      </c>
      <c r="FA69" s="2">
        <v>46191792.53</v>
      </c>
      <c r="FB69" s="2">
        <v>47502821.12</v>
      </c>
      <c r="FC69" s="2">
        <v>48851074.1</v>
      </c>
      <c r="FD69" s="2">
        <v>50362438.57</v>
      </c>
      <c r="FE69" s="2">
        <v>51920584.29</v>
      </c>
      <c r="FF69" s="2">
        <v>53526959.98</v>
      </c>
      <c r="FG69" s="2">
        <v>55183059.23</v>
      </c>
      <c r="FH69" s="2">
        <v>56890421.9</v>
      </c>
      <c r="FI69" s="2">
        <v>58918527.68</v>
      </c>
      <c r="FJ69" s="2">
        <v>61020356.92</v>
      </c>
      <c r="FK69" s="2">
        <v>63198639.32</v>
      </c>
      <c r="FL69" s="2">
        <v>65456207.3</v>
      </c>
      <c r="FM69" s="2">
        <v>67796000</v>
      </c>
      <c r="FN69" s="20">
        <v>40821</v>
      </c>
      <c r="FO69" s="20">
        <v>41864.44</v>
      </c>
      <c r="FP69" s="20">
        <v>42957.28</v>
      </c>
      <c r="FQ69" s="20">
        <v>44096.56</v>
      </c>
      <c r="FR69" s="20">
        <v>45275.94</v>
      </c>
      <c r="FS69" s="20">
        <v>46492</v>
      </c>
      <c r="FT69" s="20">
        <v>47748.072</v>
      </c>
      <c r="FU69" s="20">
        <v>49046.592</v>
      </c>
      <c r="FV69" s="20">
        <v>50389.192</v>
      </c>
      <c r="FW69" s="20">
        <v>51777.848</v>
      </c>
      <c r="FX69" s="20">
        <v>53215</v>
      </c>
      <c r="FY69" s="20">
        <v>54701.14</v>
      </c>
      <c r="FZ69" s="20">
        <v>56238.84</v>
      </c>
      <c r="GA69" s="20">
        <v>57835.28</v>
      </c>
      <c r="GB69" s="20">
        <v>59500.272</v>
      </c>
      <c r="GC69" s="20">
        <v>61241</v>
      </c>
      <c r="GD69" s="20">
        <v>63042.84</v>
      </c>
      <c r="GE69" s="20">
        <v>64931.22</v>
      </c>
      <c r="GF69" s="20">
        <v>66910.54</v>
      </c>
      <c r="GG69" s="20">
        <v>68982.88</v>
      </c>
      <c r="GH69" s="20">
        <v>71148</v>
      </c>
      <c r="GI69" s="20">
        <v>73409.344</v>
      </c>
      <c r="GJ69" s="20">
        <v>75773.968</v>
      </c>
      <c r="GK69" s="20">
        <v>78216.872</v>
      </c>
      <c r="GL69" s="20">
        <v>80698.768</v>
      </c>
      <c r="GM69" s="20">
        <v>83196</v>
      </c>
      <c r="GN69" s="20">
        <v>85718.32</v>
      </c>
      <c r="GO69" s="20">
        <v>88273.2</v>
      </c>
      <c r="GP69" s="20">
        <v>90865.8</v>
      </c>
      <c r="GQ69" s="20">
        <v>93504.912</v>
      </c>
      <c r="GR69" s="20">
        <v>96203</v>
      </c>
      <c r="GS69" s="20">
        <v>98983</v>
      </c>
      <c r="GT69" s="20">
        <v>101883.52</v>
      </c>
      <c r="GU69" s="20">
        <v>104891.87</v>
      </c>
      <c r="GV69" s="20">
        <v>108012.57</v>
      </c>
      <c r="GW69" s="20">
        <v>111270</v>
      </c>
      <c r="GX69" s="20">
        <v>114495.51</v>
      </c>
      <c r="GY69" s="20">
        <v>117680.75</v>
      </c>
      <c r="GZ69" s="20">
        <v>120817.26</v>
      </c>
      <c r="HA69" s="20">
        <v>123896.52</v>
      </c>
      <c r="HB69" s="20">
        <v>126910</v>
      </c>
    </row>
    <row r="70" spans="1:210" ht="12.75">
      <c r="A70" s="15" t="s">
        <v>69</v>
      </c>
      <c r="B70" s="15" t="s">
        <v>168</v>
      </c>
      <c r="C70" s="15">
        <v>69</v>
      </c>
      <c r="D70" s="16"/>
      <c r="E70" s="7">
        <f t="shared" si="1"/>
        <v>0.9740703703420202</v>
      </c>
      <c r="F70" s="19">
        <v>30.688946</v>
      </c>
      <c r="G70" s="19">
        <v>32.476695</v>
      </c>
      <c r="H70" s="19">
        <v>31.362457</v>
      </c>
      <c r="I70" s="19">
        <v>30.280158</v>
      </c>
      <c r="J70" s="19">
        <v>30.560864</v>
      </c>
      <c r="K70" s="19">
        <v>33.211203</v>
      </c>
      <c r="L70" s="19">
        <v>34.325822</v>
      </c>
      <c r="M70" s="19">
        <v>36.71721</v>
      </c>
      <c r="N70" s="19">
        <v>33.062896</v>
      </c>
      <c r="O70" s="19">
        <v>29.309687</v>
      </c>
      <c r="P70" s="19">
        <v>36.217229</v>
      </c>
      <c r="Q70" s="19">
        <v>37.198103</v>
      </c>
      <c r="R70" s="19">
        <v>34.459287</v>
      </c>
      <c r="S70" s="19">
        <v>38.208154</v>
      </c>
      <c r="T70" s="19">
        <v>40.103733</v>
      </c>
      <c r="U70" s="19">
        <v>39.808796</v>
      </c>
      <c r="V70" s="19">
        <v>41.022157</v>
      </c>
      <c r="W70" s="19">
        <v>39.444415</v>
      </c>
      <c r="X70" s="19">
        <v>32.325699</v>
      </c>
      <c r="Y70" s="19">
        <v>31.745069</v>
      </c>
      <c r="Z70" s="19">
        <v>32.633162</v>
      </c>
      <c r="AA70" s="19">
        <v>32.125423</v>
      </c>
      <c r="AB70" s="19">
        <v>33.026532</v>
      </c>
      <c r="AC70" s="19">
        <v>30.827823</v>
      </c>
      <c r="AD70" s="19">
        <v>32.871711</v>
      </c>
      <c r="AE70" s="19">
        <v>31.907691</v>
      </c>
      <c r="AF70" s="19">
        <v>34.706723</v>
      </c>
      <c r="AG70" s="19">
        <v>32.881727</v>
      </c>
      <c r="AH70" s="19">
        <v>31.211569</v>
      </c>
      <c r="AI70" s="19">
        <v>29.036388</v>
      </c>
      <c r="AJ70" s="19">
        <v>26.930947</v>
      </c>
      <c r="AK70" s="19">
        <v>25.433612</v>
      </c>
      <c r="AL70" s="19">
        <v>23.903228</v>
      </c>
      <c r="AM70" s="19">
        <v>24.740483</v>
      </c>
      <c r="AN70" s="19">
        <v>25.026558</v>
      </c>
      <c r="AO70" s="19">
        <v>26.437853</v>
      </c>
      <c r="AP70" s="19">
        <v>25.939135</v>
      </c>
      <c r="AQ70" s="19">
        <v>28.699584</v>
      </c>
      <c r="AR70" s="19">
        <v>30.884833</v>
      </c>
      <c r="AS70" s="19">
        <v>28.02644</v>
      </c>
      <c r="AT70" s="19">
        <v>28.081809</v>
      </c>
      <c r="AU70" s="19">
        <v>8240.3028</v>
      </c>
      <c r="AV70" s="19">
        <v>8682.274</v>
      </c>
      <c r="AW70" s="19">
        <v>8828.3349</v>
      </c>
      <c r="AX70" s="19">
        <v>9065.5916</v>
      </c>
      <c r="AY70" s="19">
        <v>9408.518</v>
      </c>
      <c r="AZ70" s="19">
        <v>9802.2305</v>
      </c>
      <c r="BA70" s="19">
        <v>10071.971</v>
      </c>
      <c r="BB70" s="19">
        <v>10570.896</v>
      </c>
      <c r="BC70" s="19">
        <v>10664.947</v>
      </c>
      <c r="BD70" s="19">
        <v>11045.179</v>
      </c>
      <c r="BE70" s="19">
        <v>11187.874</v>
      </c>
      <c r="BF70" s="19">
        <v>11709.53</v>
      </c>
      <c r="BG70" s="19">
        <v>12160.678</v>
      </c>
      <c r="BH70" s="19">
        <v>12721.761</v>
      </c>
      <c r="BI70" s="19">
        <v>13233.05</v>
      </c>
      <c r="BJ70" s="19">
        <v>13914.405</v>
      </c>
      <c r="BK70" s="19">
        <v>14715.415</v>
      </c>
      <c r="BL70" s="19">
        <v>15199.013</v>
      </c>
      <c r="BM70" s="19">
        <v>15429.614</v>
      </c>
      <c r="BN70" s="19">
        <v>16025.644</v>
      </c>
      <c r="BO70" s="19">
        <v>16818.359</v>
      </c>
      <c r="BP70" s="19">
        <v>16897.042</v>
      </c>
      <c r="BQ70" s="19">
        <v>16886.131</v>
      </c>
      <c r="BR70" s="19">
        <v>17366.23</v>
      </c>
      <c r="BS70" s="19">
        <v>18452.138</v>
      </c>
      <c r="BT70" s="19">
        <v>19300.087</v>
      </c>
      <c r="BU70" s="19">
        <v>20023.684</v>
      </c>
      <c r="BV70" s="19">
        <v>20272.523</v>
      </c>
      <c r="BW70" s="19">
        <v>20113.518</v>
      </c>
      <c r="BX70" s="19">
        <v>20169.862</v>
      </c>
      <c r="BY70" s="19">
        <v>20445.866</v>
      </c>
      <c r="BZ70" s="19">
        <v>20947.095</v>
      </c>
      <c r="CA70" s="19">
        <v>21461.706</v>
      </c>
      <c r="CB70" s="19">
        <v>21948.89</v>
      </c>
      <c r="CC70" s="19">
        <v>23061.337</v>
      </c>
      <c r="CD70" s="19">
        <v>23891.898</v>
      </c>
      <c r="CE70" s="19">
        <v>24937.059</v>
      </c>
      <c r="CF70" s="19">
        <v>26080.455</v>
      </c>
      <c r="CG70" s="19">
        <v>26602.172</v>
      </c>
      <c r="CH70" s="19">
        <v>26624.484</v>
      </c>
      <c r="CI70" s="19">
        <v>27060.444</v>
      </c>
      <c r="CJ70" s="2">
        <v>62.9991957553756</v>
      </c>
      <c r="CK70" s="2">
        <v>63.0374885872576</v>
      </c>
      <c r="CL70" s="2">
        <v>63.0799038746908</v>
      </c>
      <c r="CM70" s="2">
        <v>63.1435999454595</v>
      </c>
      <c r="CN70" s="2">
        <v>63.2281860855441</v>
      </c>
      <c r="CO70" s="2">
        <v>63.2822831050228</v>
      </c>
      <c r="CP70" s="2">
        <v>63.1575784439115</v>
      </c>
      <c r="CQ70" s="2">
        <v>63.0038751651255</v>
      </c>
      <c r="CR70" s="2">
        <v>62.8221581042158</v>
      </c>
      <c r="CS70" s="2">
        <v>62.6785018696442</v>
      </c>
      <c r="CT70" s="2">
        <v>62.6363141604333</v>
      </c>
      <c r="CU70" s="2">
        <v>62.6073284396618</v>
      </c>
      <c r="CV70" s="2">
        <v>62.5175068904144</v>
      </c>
      <c r="CW70" s="2">
        <v>62.4629905579399</v>
      </c>
      <c r="CX70" s="2">
        <v>62.4743079046424</v>
      </c>
      <c r="CY70" s="2">
        <v>62.5191040678812</v>
      </c>
      <c r="CZ70" s="2">
        <v>62.5934375558867</v>
      </c>
      <c r="DA70" s="2">
        <v>62.7002615384615</v>
      </c>
      <c r="DB70" s="2">
        <v>62.8238571815718</v>
      </c>
      <c r="DC70" s="2">
        <v>62.9795898355021</v>
      </c>
      <c r="DD70" s="2">
        <v>63.0747274505011</v>
      </c>
      <c r="DE70" s="2">
        <v>63.363389902439</v>
      </c>
      <c r="DF70" s="2">
        <v>63.5608839854192</v>
      </c>
      <c r="DG70" s="2">
        <v>63.7135758528914</v>
      </c>
      <c r="DH70" s="2">
        <v>64.0375592753623</v>
      </c>
      <c r="DI70" s="2">
        <v>64.2704021189502</v>
      </c>
      <c r="DJ70" s="2">
        <v>64.3893863996162</v>
      </c>
      <c r="DK70" s="2">
        <v>64.4787467399092</v>
      </c>
      <c r="DL70" s="2">
        <v>64.5080810406272</v>
      </c>
      <c r="DM70" s="2">
        <v>64.6002850721552</v>
      </c>
      <c r="DN70" s="2">
        <v>64.7471979252623</v>
      </c>
      <c r="DO70" s="2">
        <v>64.7628565830537</v>
      </c>
      <c r="DP70" s="2">
        <v>64.7119678984696</v>
      </c>
      <c r="DQ70" s="2">
        <v>64.6497714517625</v>
      </c>
      <c r="DR70" s="2">
        <v>64.6048070838906</v>
      </c>
      <c r="DS70" s="2">
        <v>64.5797224770642</v>
      </c>
      <c r="DT70" s="2">
        <v>64.6951123031271</v>
      </c>
      <c r="DU70" s="2">
        <v>64.7812934992393</v>
      </c>
      <c r="DV70" s="2">
        <v>64.7991188402527</v>
      </c>
      <c r="DW70" s="2">
        <v>64.8180647982063</v>
      </c>
      <c r="DX70" s="2">
        <v>64.7962591850367</v>
      </c>
      <c r="DY70" s="2">
        <v>2256001.2</v>
      </c>
      <c r="DZ70" s="2">
        <v>2275653.338</v>
      </c>
      <c r="EA70" s="2">
        <v>2295477.702</v>
      </c>
      <c r="EB70" s="2">
        <v>2315475.81</v>
      </c>
      <c r="EC70" s="2">
        <v>2335649.194</v>
      </c>
      <c r="ED70" s="2">
        <v>2355999.4</v>
      </c>
      <c r="EE70" s="2">
        <v>2370303.919</v>
      </c>
      <c r="EF70" s="2">
        <v>2384696.675</v>
      </c>
      <c r="EG70" s="2">
        <v>2399178.218</v>
      </c>
      <c r="EH70" s="2">
        <v>2413749.107</v>
      </c>
      <c r="EI70" s="2">
        <v>2428409.9</v>
      </c>
      <c r="EJ70" s="2">
        <v>2443564.029</v>
      </c>
      <c r="EK70" s="2">
        <v>2458813.546</v>
      </c>
      <c r="EL70" s="2">
        <v>2474159.056</v>
      </c>
      <c r="EM70" s="2">
        <v>2489601.17</v>
      </c>
      <c r="EN70" s="2">
        <v>2505140.5</v>
      </c>
      <c r="EO70" s="2">
        <v>2520011.796</v>
      </c>
      <c r="EP70" s="2">
        <v>2534971.574</v>
      </c>
      <c r="EQ70" s="2">
        <v>2550020.363</v>
      </c>
      <c r="ER70" s="2">
        <v>2565158.694</v>
      </c>
      <c r="ES70" s="2">
        <v>2580387.1</v>
      </c>
      <c r="ET70" s="2">
        <v>2597898.986</v>
      </c>
      <c r="EU70" s="2">
        <v>2615530.376</v>
      </c>
      <c r="EV70" s="2">
        <v>2633282.09</v>
      </c>
      <c r="EW70" s="2">
        <v>2651154.954</v>
      </c>
      <c r="EX70" s="2">
        <v>2669149.8</v>
      </c>
      <c r="EY70" s="2">
        <v>2684393.519</v>
      </c>
      <c r="EZ70" s="2">
        <v>2699725.126</v>
      </c>
      <c r="FA70" s="2">
        <v>2715145.131</v>
      </c>
      <c r="FB70" s="2">
        <v>2730654.05</v>
      </c>
      <c r="FC70" s="2">
        <v>2746252.4</v>
      </c>
      <c r="FD70" s="2">
        <v>2759998.659</v>
      </c>
      <c r="FE70" s="2">
        <v>2773813.792</v>
      </c>
      <c r="FF70" s="2">
        <v>2787698.145</v>
      </c>
      <c r="FG70" s="2">
        <v>2801652.064</v>
      </c>
      <c r="FH70" s="2">
        <v>2815675.9</v>
      </c>
      <c r="FI70" s="2">
        <v>2834292.87</v>
      </c>
      <c r="FJ70" s="2">
        <v>2853032.947</v>
      </c>
      <c r="FK70" s="2">
        <v>2871896.947</v>
      </c>
      <c r="FL70" s="2">
        <v>2890885.69</v>
      </c>
      <c r="FM70" s="2">
        <v>2910000</v>
      </c>
      <c r="FN70" s="20">
        <v>3581.9237</v>
      </c>
      <c r="FO70" s="20">
        <v>3610.9311</v>
      </c>
      <c r="FP70" s="20">
        <v>3639.9386</v>
      </c>
      <c r="FQ70" s="20">
        <v>3667.9458</v>
      </c>
      <c r="FR70" s="20">
        <v>3694.9528</v>
      </c>
      <c r="FS70" s="20">
        <v>3723.9603</v>
      </c>
      <c r="FT70" s="20">
        <v>3753.968</v>
      </c>
      <c r="FU70" s="20">
        <v>3785.9763</v>
      </c>
      <c r="FV70" s="20">
        <v>3819.985</v>
      </c>
      <c r="FW70" s="20">
        <v>3851.9933</v>
      </c>
      <c r="FX70" s="20">
        <v>3878</v>
      </c>
      <c r="FY70" s="20">
        <v>3902</v>
      </c>
      <c r="FZ70" s="20">
        <v>3932</v>
      </c>
      <c r="GA70" s="20">
        <v>3960</v>
      </c>
      <c r="GB70" s="20">
        <v>3984</v>
      </c>
      <c r="GC70" s="20">
        <v>4006</v>
      </c>
      <c r="GD70" s="20">
        <v>4025</v>
      </c>
      <c r="GE70" s="20">
        <v>4042</v>
      </c>
      <c r="GF70" s="20">
        <v>4059</v>
      </c>
      <c r="GG70" s="20">
        <v>4073</v>
      </c>
      <c r="GH70" s="20">
        <v>4086</v>
      </c>
      <c r="GI70" s="20">
        <v>4100</v>
      </c>
      <c r="GJ70" s="20">
        <v>4115</v>
      </c>
      <c r="GK70" s="20">
        <v>4128</v>
      </c>
      <c r="GL70" s="20">
        <v>4140</v>
      </c>
      <c r="GM70" s="20">
        <v>4153</v>
      </c>
      <c r="GN70" s="20">
        <v>4167</v>
      </c>
      <c r="GO70" s="20">
        <v>4187</v>
      </c>
      <c r="GP70" s="20">
        <v>4209</v>
      </c>
      <c r="GQ70" s="20">
        <v>4227</v>
      </c>
      <c r="GR70" s="20">
        <v>4241</v>
      </c>
      <c r="GS70" s="20">
        <v>4262</v>
      </c>
      <c r="GT70" s="20">
        <v>4286</v>
      </c>
      <c r="GU70" s="20">
        <v>4312</v>
      </c>
      <c r="GV70" s="20">
        <v>4337</v>
      </c>
      <c r="GW70" s="20">
        <v>4358</v>
      </c>
      <c r="GX70" s="20">
        <v>4381</v>
      </c>
      <c r="GY70" s="20">
        <v>4405</v>
      </c>
      <c r="GZ70" s="20">
        <v>4432</v>
      </c>
      <c r="HA70" s="20">
        <v>4462</v>
      </c>
      <c r="HB70" s="20">
        <v>4491</v>
      </c>
    </row>
    <row r="71" spans="1:210" ht="12.75">
      <c r="A71" s="15" t="s">
        <v>70</v>
      </c>
      <c r="B71" s="15" t="s">
        <v>171</v>
      </c>
      <c r="C71" s="15">
        <v>70</v>
      </c>
      <c r="D71" s="16"/>
      <c r="E71" s="7">
        <f t="shared" si="1"/>
        <v>0.9199479312113344</v>
      </c>
      <c r="F71" s="19">
        <v>11.127094</v>
      </c>
      <c r="G71" s="19">
        <v>17.543416</v>
      </c>
      <c r="H71" s="19">
        <v>18.461942</v>
      </c>
      <c r="I71" s="19">
        <v>20.12356</v>
      </c>
      <c r="J71" s="19">
        <v>20.262174</v>
      </c>
      <c r="K71" s="19">
        <v>23.201289</v>
      </c>
      <c r="L71" s="19">
        <v>15.248315</v>
      </c>
      <c r="M71" s="19">
        <v>16.687676</v>
      </c>
      <c r="N71" s="19">
        <v>17.90844</v>
      </c>
      <c r="O71" s="19">
        <v>13.249345</v>
      </c>
      <c r="P71" s="19">
        <v>14.544277</v>
      </c>
      <c r="Q71" s="19">
        <v>14.266359</v>
      </c>
      <c r="R71" s="19">
        <v>12.61957</v>
      </c>
      <c r="S71" s="19">
        <v>12.01779</v>
      </c>
      <c r="T71" s="19">
        <v>11.29247</v>
      </c>
      <c r="U71" s="19">
        <v>11.930107</v>
      </c>
      <c r="V71" s="19">
        <v>11.558076</v>
      </c>
      <c r="W71" s="19">
        <v>12.521928</v>
      </c>
      <c r="X71" s="19">
        <v>12.018781</v>
      </c>
      <c r="Y71" s="19">
        <v>12.470832</v>
      </c>
      <c r="Z71" s="19">
        <v>12.200865</v>
      </c>
      <c r="AA71" s="19">
        <v>11.729705</v>
      </c>
      <c r="AB71" s="19">
        <v>12.589593</v>
      </c>
      <c r="AC71" s="19">
        <v>12.375882</v>
      </c>
      <c r="AD71" s="19">
        <v>12.262019</v>
      </c>
      <c r="AE71" s="19">
        <v>12.643426</v>
      </c>
      <c r="AF71" s="19">
        <v>12.360858</v>
      </c>
      <c r="AG71" s="19">
        <v>11.917726</v>
      </c>
      <c r="AH71" s="19">
        <v>10.896798</v>
      </c>
      <c r="AI71" s="19">
        <v>10.993332</v>
      </c>
      <c r="AJ71" s="19">
        <v>11.144076</v>
      </c>
      <c r="AK71" s="19">
        <v>10.866323</v>
      </c>
      <c r="AL71" s="19">
        <v>11.507791</v>
      </c>
      <c r="AM71" s="19">
        <v>11.599907</v>
      </c>
      <c r="AN71" s="19">
        <v>11.179527</v>
      </c>
      <c r="AO71" s="19">
        <v>11.052088</v>
      </c>
      <c r="AP71" s="19">
        <v>11.066125</v>
      </c>
      <c r="AQ71" s="19">
        <v>10.614454</v>
      </c>
      <c r="AR71" s="19">
        <v>10.629218</v>
      </c>
      <c r="AS71" s="19">
        <v>9.2574409</v>
      </c>
      <c r="AT71" s="19">
        <v>9.1752252</v>
      </c>
      <c r="AU71" s="19">
        <v>633.15316</v>
      </c>
      <c r="AV71" s="19">
        <v>633.43107</v>
      </c>
      <c r="AW71" s="19">
        <v>644.07504</v>
      </c>
      <c r="AX71" s="19">
        <v>669.54694</v>
      </c>
      <c r="AY71" s="19">
        <v>712.90408</v>
      </c>
      <c r="AZ71" s="19">
        <v>746.09626</v>
      </c>
      <c r="BA71" s="19">
        <v>818.01969</v>
      </c>
      <c r="BB71" s="19">
        <v>818.09977</v>
      </c>
      <c r="BC71" s="19">
        <v>842.51764</v>
      </c>
      <c r="BD71" s="19">
        <v>903.08699</v>
      </c>
      <c r="BE71" s="19">
        <v>942.79502</v>
      </c>
      <c r="BF71" s="19">
        <v>931.48574</v>
      </c>
      <c r="BG71" s="19">
        <v>969.6942</v>
      </c>
      <c r="BH71" s="19">
        <v>1019.8662</v>
      </c>
      <c r="BI71" s="19">
        <v>997.51492</v>
      </c>
      <c r="BJ71" s="19">
        <v>1019.3377</v>
      </c>
      <c r="BK71" s="19">
        <v>1042.8356</v>
      </c>
      <c r="BL71" s="19">
        <v>1039.5071</v>
      </c>
      <c r="BM71" s="19">
        <v>1092.5332</v>
      </c>
      <c r="BN71" s="19">
        <v>1073.6057</v>
      </c>
      <c r="BO71" s="19">
        <v>1152.0611</v>
      </c>
      <c r="BP71" s="19">
        <v>1234.3609</v>
      </c>
      <c r="BQ71" s="19">
        <v>1279.2845</v>
      </c>
      <c r="BR71" s="19">
        <v>1345.8875</v>
      </c>
      <c r="BS71" s="19">
        <v>1387.5614</v>
      </c>
      <c r="BT71" s="19">
        <v>1444.558</v>
      </c>
      <c r="BU71" s="19">
        <v>1501.5809</v>
      </c>
      <c r="BV71" s="19">
        <v>1579.5563</v>
      </c>
      <c r="BW71" s="19">
        <v>1663.4235</v>
      </c>
      <c r="BX71" s="19">
        <v>1729.9957</v>
      </c>
      <c r="BY71" s="19">
        <v>1747.2205</v>
      </c>
      <c r="BZ71" s="19">
        <v>1797.5097</v>
      </c>
      <c r="CA71" s="19">
        <v>1836.1809</v>
      </c>
      <c r="CB71" s="19">
        <v>1841.025</v>
      </c>
      <c r="CC71" s="19">
        <v>1853.0199</v>
      </c>
      <c r="CD71" s="19">
        <v>1903.3113</v>
      </c>
      <c r="CE71" s="19">
        <v>1951.6584</v>
      </c>
      <c r="CF71" s="19">
        <v>1916.7363</v>
      </c>
      <c r="CG71" s="19">
        <v>1936.4768</v>
      </c>
      <c r="CH71" s="19">
        <v>1962.488</v>
      </c>
      <c r="CI71" s="19">
        <v>2007.7</v>
      </c>
      <c r="CJ71" s="2">
        <v>55.3238806132909</v>
      </c>
      <c r="CK71" s="2">
        <v>55.0539626916956</v>
      </c>
      <c r="CL71" s="2">
        <v>54.8768202324166</v>
      </c>
      <c r="CM71" s="2">
        <v>54.7522899035134</v>
      </c>
      <c r="CN71" s="2">
        <v>54.6486335652763</v>
      </c>
      <c r="CO71" s="2">
        <v>54.5412423210788</v>
      </c>
      <c r="CP71" s="2">
        <v>54.6381786529757</v>
      </c>
      <c r="CQ71" s="2">
        <v>54.6999254181339</v>
      </c>
      <c r="CR71" s="2">
        <v>54.7184360211976</v>
      </c>
      <c r="CS71" s="2">
        <v>54.6902326811948</v>
      </c>
      <c r="CT71" s="2">
        <v>54.6158795188675</v>
      </c>
      <c r="CU71" s="2">
        <v>54.6411905350865</v>
      </c>
      <c r="CV71" s="2">
        <v>54.6463171788467</v>
      </c>
      <c r="CW71" s="2">
        <v>54.6424463391302</v>
      </c>
      <c r="CX71" s="2">
        <v>54.6392420412118</v>
      </c>
      <c r="CY71" s="2">
        <v>54.6450062646939</v>
      </c>
      <c r="CZ71" s="2">
        <v>54.6259244637488</v>
      </c>
      <c r="DA71" s="2">
        <v>54.6240862523514</v>
      </c>
      <c r="DB71" s="2">
        <v>54.6496711113915</v>
      </c>
      <c r="DC71" s="2">
        <v>54.714558010785</v>
      </c>
      <c r="DD71" s="2">
        <v>54.8245268694081</v>
      </c>
      <c r="DE71" s="2">
        <v>54.8028681371627</v>
      </c>
      <c r="DF71" s="2">
        <v>54.8401272402922</v>
      </c>
      <c r="DG71" s="2">
        <v>54.8832852230984</v>
      </c>
      <c r="DH71" s="2">
        <v>54.932356381313</v>
      </c>
      <c r="DI71" s="2">
        <v>54.9873580124908</v>
      </c>
      <c r="DJ71" s="2">
        <v>54.8859192052746</v>
      </c>
      <c r="DK71" s="2">
        <v>54.8006754258967</v>
      </c>
      <c r="DL71" s="2">
        <v>54.7155659050819</v>
      </c>
      <c r="DM71" s="2">
        <v>54.6785177548358</v>
      </c>
      <c r="DN71" s="2">
        <v>54.6468236276044</v>
      </c>
      <c r="DO71" s="2">
        <v>54.4588143640967</v>
      </c>
      <c r="DP71" s="2">
        <v>54.2892715923536</v>
      </c>
      <c r="DQ71" s="2">
        <v>54.1221907564965</v>
      </c>
      <c r="DR71" s="2">
        <v>53.9559696771867</v>
      </c>
      <c r="DS71" s="2">
        <v>53.8179070961827</v>
      </c>
      <c r="DT71" s="2">
        <v>54.0378445871676</v>
      </c>
      <c r="DU71" s="2">
        <v>54.2860208422549</v>
      </c>
      <c r="DV71" s="2">
        <v>54.5348778556338</v>
      </c>
      <c r="DW71" s="2">
        <v>54.7827687142963</v>
      </c>
      <c r="DX71" s="2">
        <v>55.0311413673233</v>
      </c>
      <c r="DY71" s="2">
        <v>25366552.5</v>
      </c>
      <c r="DZ71" s="2">
        <v>25996508.71</v>
      </c>
      <c r="EA71" s="2">
        <v>26642158.43</v>
      </c>
      <c r="EB71" s="2">
        <v>27303893.83</v>
      </c>
      <c r="EC71" s="2">
        <v>27982116.92</v>
      </c>
      <c r="ED71" s="2">
        <v>28677239.8</v>
      </c>
      <c r="EE71" s="2">
        <v>29511954.38</v>
      </c>
      <c r="EF71" s="2">
        <v>30370973.95</v>
      </c>
      <c r="EG71" s="2">
        <v>31255006.5</v>
      </c>
      <c r="EH71" s="2">
        <v>32164780.6</v>
      </c>
      <c r="EI71" s="2">
        <v>33101046.1</v>
      </c>
      <c r="EJ71" s="2">
        <v>34172387.46</v>
      </c>
      <c r="EK71" s="2">
        <v>35278410.97</v>
      </c>
      <c r="EL71" s="2">
        <v>36420239.62</v>
      </c>
      <c r="EM71" s="2">
        <v>37599032.76</v>
      </c>
      <c r="EN71" s="2">
        <v>38815987.3</v>
      </c>
      <c r="EO71" s="2">
        <v>40043643.18</v>
      </c>
      <c r="EP71" s="2">
        <v>41310262.74</v>
      </c>
      <c r="EQ71" s="2">
        <v>42617086.87</v>
      </c>
      <c r="ER71" s="2">
        <v>43965396.13</v>
      </c>
      <c r="ES71" s="2">
        <v>45356512</v>
      </c>
      <c r="ET71" s="2">
        <v>46635048.67</v>
      </c>
      <c r="EU71" s="2">
        <v>47950090.43</v>
      </c>
      <c r="EV71" s="2">
        <v>49302692.41</v>
      </c>
      <c r="EW71" s="2">
        <v>50693940.56</v>
      </c>
      <c r="EX71" s="2">
        <v>52124952.6</v>
      </c>
      <c r="EY71" s="2">
        <v>53433571.92</v>
      </c>
      <c r="EZ71" s="2">
        <v>54775045.15</v>
      </c>
      <c r="FA71" s="2">
        <v>56150197.1</v>
      </c>
      <c r="FB71" s="2">
        <v>57559873.33</v>
      </c>
      <c r="FC71" s="2">
        <v>59004940.6</v>
      </c>
      <c r="FD71" s="2">
        <v>60313147.8</v>
      </c>
      <c r="FE71" s="2">
        <v>61651960.89</v>
      </c>
      <c r="FF71" s="2">
        <v>63022130.4</v>
      </c>
      <c r="FG71" s="2">
        <v>64424425.98</v>
      </c>
      <c r="FH71" s="2">
        <v>65859636.9</v>
      </c>
      <c r="FI71" s="2">
        <v>67768779.84</v>
      </c>
      <c r="FJ71" s="2">
        <v>69734362.08</v>
      </c>
      <c r="FK71" s="2">
        <v>71758082.98</v>
      </c>
      <c r="FL71" s="2">
        <v>73841693.95</v>
      </c>
      <c r="FM71" s="2">
        <v>75987000</v>
      </c>
      <c r="FN71" s="20">
        <v>45851</v>
      </c>
      <c r="FO71" s="20">
        <v>47220.048</v>
      </c>
      <c r="FP71" s="20">
        <v>48549.02</v>
      </c>
      <c r="FQ71" s="20">
        <v>49868.04</v>
      </c>
      <c r="FR71" s="20">
        <v>51203.688</v>
      </c>
      <c r="FS71" s="20">
        <v>52579</v>
      </c>
      <c r="FT71" s="20">
        <v>54013.432</v>
      </c>
      <c r="FU71" s="20">
        <v>55522.88</v>
      </c>
      <c r="FV71" s="20">
        <v>57119.7</v>
      </c>
      <c r="FW71" s="20">
        <v>58812.66</v>
      </c>
      <c r="FX71" s="20">
        <v>60607</v>
      </c>
      <c r="FY71" s="20">
        <v>62539.608</v>
      </c>
      <c r="FZ71" s="20">
        <v>64557.712</v>
      </c>
      <c r="GA71" s="20">
        <v>66651.92</v>
      </c>
      <c r="GB71" s="20">
        <v>68813.24</v>
      </c>
      <c r="GC71" s="20">
        <v>71033</v>
      </c>
      <c r="GD71" s="20">
        <v>73305.2</v>
      </c>
      <c r="GE71" s="20">
        <v>75626.464</v>
      </c>
      <c r="GF71" s="20">
        <v>77982.328</v>
      </c>
      <c r="GG71" s="20">
        <v>80354.112</v>
      </c>
      <c r="GH71" s="20">
        <v>82730.328</v>
      </c>
      <c r="GI71" s="20">
        <v>85096</v>
      </c>
      <c r="GJ71" s="20">
        <v>87436.144</v>
      </c>
      <c r="GK71" s="20">
        <v>89831.888</v>
      </c>
      <c r="GL71" s="20">
        <v>92284.304</v>
      </c>
      <c r="GM71" s="20">
        <v>94794.432</v>
      </c>
      <c r="GN71" s="20">
        <v>97353.88</v>
      </c>
      <c r="GO71" s="20">
        <v>99953.232</v>
      </c>
      <c r="GP71" s="20">
        <v>102621.98</v>
      </c>
      <c r="GQ71" s="20">
        <v>105269.63</v>
      </c>
      <c r="GR71" s="20">
        <v>107975.06</v>
      </c>
      <c r="GS71" s="20">
        <v>110750.02</v>
      </c>
      <c r="GT71" s="20">
        <v>113561.96</v>
      </c>
      <c r="GU71" s="20">
        <v>116444.16</v>
      </c>
      <c r="GV71" s="20">
        <v>119401.85</v>
      </c>
      <c r="GW71" s="20">
        <v>122374.95</v>
      </c>
      <c r="GX71" s="20">
        <v>125409.85</v>
      </c>
      <c r="GY71" s="20">
        <v>128457.31</v>
      </c>
      <c r="GZ71" s="20">
        <v>131582</v>
      </c>
      <c r="HA71" s="20">
        <v>134790</v>
      </c>
      <c r="HB71" s="20">
        <v>138080</v>
      </c>
    </row>
    <row r="72" spans="1:210" ht="12.75">
      <c r="A72" s="15" t="s">
        <v>71</v>
      </c>
      <c r="B72" s="15" t="s">
        <v>172</v>
      </c>
      <c r="C72" s="15">
        <v>71</v>
      </c>
      <c r="D72" s="16"/>
      <c r="E72" s="7">
        <f t="shared" si="1"/>
        <v>1.2285226989525486</v>
      </c>
      <c r="F72" s="19">
        <v>15.185715</v>
      </c>
      <c r="G72" s="19">
        <v>17.387664</v>
      </c>
      <c r="H72" s="19">
        <v>17.877639</v>
      </c>
      <c r="I72" s="19">
        <v>18.730775</v>
      </c>
      <c r="J72" s="19">
        <v>16.293792</v>
      </c>
      <c r="K72" s="19">
        <v>16.981809</v>
      </c>
      <c r="L72" s="19">
        <v>20.864048</v>
      </c>
      <c r="M72" s="19">
        <v>20.272499</v>
      </c>
      <c r="N72" s="19">
        <v>21.15955</v>
      </c>
      <c r="O72" s="19">
        <v>22.935295</v>
      </c>
      <c r="P72" s="19">
        <v>25.080428</v>
      </c>
      <c r="Q72" s="19">
        <v>28.675603</v>
      </c>
      <c r="R72" s="19">
        <v>31.776553</v>
      </c>
      <c r="S72" s="19">
        <v>30.835734</v>
      </c>
      <c r="T72" s="19">
        <v>28.679363</v>
      </c>
      <c r="U72" s="19">
        <v>26.621992</v>
      </c>
      <c r="V72" s="19">
        <v>25.805735</v>
      </c>
      <c r="W72" s="19">
        <v>17.080797</v>
      </c>
      <c r="X72" s="19">
        <v>19.771537</v>
      </c>
      <c r="Y72" s="19">
        <v>20.567175</v>
      </c>
      <c r="Z72" s="19">
        <v>19.958336</v>
      </c>
      <c r="AA72" s="19">
        <v>20.410335</v>
      </c>
      <c r="AB72" s="19">
        <v>19.031663</v>
      </c>
      <c r="AC72" s="19">
        <v>12.0983</v>
      </c>
      <c r="AD72" s="19">
        <v>11.359204</v>
      </c>
      <c r="AE72" s="19">
        <v>10.214918</v>
      </c>
      <c r="AF72" s="19">
        <v>12.840775</v>
      </c>
      <c r="AG72" s="19">
        <v>13.500084</v>
      </c>
      <c r="AH72" s="19">
        <v>5.7853942</v>
      </c>
      <c r="AI72" s="19">
        <v>4.1353939</v>
      </c>
      <c r="AJ72" s="19">
        <v>14.318599</v>
      </c>
      <c r="AK72" s="19">
        <v>14.408325</v>
      </c>
      <c r="AL72" s="19">
        <v>19.028703</v>
      </c>
      <c r="AM72" s="19">
        <v>20.773147</v>
      </c>
      <c r="AN72" s="19">
        <v>23.36254</v>
      </c>
      <c r="AO72" s="19">
        <v>25.622577</v>
      </c>
      <c r="AP72" s="19">
        <v>26.539914</v>
      </c>
      <c r="AQ72" s="19">
        <v>25.524044</v>
      </c>
      <c r="AR72" s="19">
        <v>27.717986</v>
      </c>
      <c r="AS72" s="19">
        <v>30.66557</v>
      </c>
      <c r="AT72" s="19">
        <v>28.276133</v>
      </c>
      <c r="AU72" s="19">
        <v>2324.5581</v>
      </c>
      <c r="AV72" s="19">
        <v>2521.2701</v>
      </c>
      <c r="AW72" s="19">
        <v>2684.1962</v>
      </c>
      <c r="AX72" s="19">
        <v>2802.346</v>
      </c>
      <c r="AY72" s="19">
        <v>2833.473</v>
      </c>
      <c r="AZ72" s="19">
        <v>3007.5805</v>
      </c>
      <c r="BA72" s="19">
        <v>3182.7271</v>
      </c>
      <c r="BB72" s="19">
        <v>3355.2406</v>
      </c>
      <c r="BC72" s="19">
        <v>3539.1794</v>
      </c>
      <c r="BD72" s="19">
        <v>3644.6522</v>
      </c>
      <c r="BE72" s="19">
        <v>3823.8568</v>
      </c>
      <c r="BF72" s="19">
        <v>4006.6162</v>
      </c>
      <c r="BG72" s="19">
        <v>4041.0694</v>
      </c>
      <c r="BH72" s="19">
        <v>4205.5444</v>
      </c>
      <c r="BI72" s="19">
        <v>4165.7879</v>
      </c>
      <c r="BJ72" s="19">
        <v>4214.5321</v>
      </c>
      <c r="BK72" s="19">
        <v>4191.2975</v>
      </c>
      <c r="BL72" s="19">
        <v>4246.4012</v>
      </c>
      <c r="BM72" s="19">
        <v>4476.8825</v>
      </c>
      <c r="BN72" s="19">
        <v>4536.417</v>
      </c>
      <c r="BO72" s="19">
        <v>5344.9411</v>
      </c>
      <c r="BP72" s="19">
        <v>5626.0825</v>
      </c>
      <c r="BQ72" s="19">
        <v>5850.251</v>
      </c>
      <c r="BR72" s="19">
        <v>5596.805</v>
      </c>
      <c r="BS72" s="19">
        <v>5595.8016</v>
      </c>
      <c r="BT72" s="19">
        <v>5843.1071</v>
      </c>
      <c r="BU72" s="19">
        <v>5873.974</v>
      </c>
      <c r="BV72" s="19">
        <v>5617.3839</v>
      </c>
      <c r="BW72" s="19">
        <v>4891.6563</v>
      </c>
      <c r="BX72" s="19">
        <v>4858.0684</v>
      </c>
      <c r="BY72" s="19">
        <v>4988.7892</v>
      </c>
      <c r="BZ72" s="19">
        <v>5365.8596</v>
      </c>
      <c r="CA72" s="19">
        <v>5541.6838</v>
      </c>
      <c r="CB72" s="19">
        <v>5670.6125</v>
      </c>
      <c r="CC72" s="19">
        <v>5664.491</v>
      </c>
      <c r="CD72" s="19">
        <v>5624.4054</v>
      </c>
      <c r="CE72" s="19">
        <v>5670.9213</v>
      </c>
      <c r="CF72" s="19">
        <v>5863.2107</v>
      </c>
      <c r="CG72" s="19">
        <v>5945.874</v>
      </c>
      <c r="CH72" s="19">
        <v>5947.0594</v>
      </c>
      <c r="CI72" s="19">
        <v>6066.3093</v>
      </c>
      <c r="CJ72" s="2">
        <v>52.7414476021314</v>
      </c>
      <c r="CK72" s="2">
        <v>52.5666190057193</v>
      </c>
      <c r="CL72" s="2">
        <v>52.3897654294093</v>
      </c>
      <c r="CM72" s="2">
        <v>52.2110898082745</v>
      </c>
      <c r="CN72" s="2">
        <v>52.0287646147645</v>
      </c>
      <c r="CO72" s="2">
        <v>51.8432386799693</v>
      </c>
      <c r="CP72" s="2">
        <v>51.8164361785376</v>
      </c>
      <c r="CQ72" s="2">
        <v>51.7920919249893</v>
      </c>
      <c r="CR72" s="2">
        <v>51.7770664965413</v>
      </c>
      <c r="CS72" s="2">
        <v>51.7802848536182</v>
      </c>
      <c r="CT72" s="2">
        <v>51.8072709163347</v>
      </c>
      <c r="CU72" s="2">
        <v>51.9703851648068</v>
      </c>
      <c r="CV72" s="2">
        <v>52.161174407571</v>
      </c>
      <c r="CW72" s="2">
        <v>52.3768965135414</v>
      </c>
      <c r="CX72" s="2">
        <v>52.6119344943044</v>
      </c>
      <c r="CY72" s="2">
        <v>52.864230992455</v>
      </c>
      <c r="CZ72" s="2">
        <v>53.2208885080679</v>
      </c>
      <c r="DA72" s="2">
        <v>53.5965746262074</v>
      </c>
      <c r="DB72" s="2">
        <v>54.0029039515214</v>
      </c>
      <c r="DC72" s="2">
        <v>54.4581735474728</v>
      </c>
      <c r="DD72" s="2">
        <v>54.9715076923077</v>
      </c>
      <c r="DE72" s="2">
        <v>55.435603965014</v>
      </c>
      <c r="DF72" s="2">
        <v>55.9549637113402</v>
      </c>
      <c r="DG72" s="2">
        <v>56.5142414194355</v>
      </c>
      <c r="DH72" s="2">
        <v>57.0908298945762</v>
      </c>
      <c r="DI72" s="2">
        <v>57.6710798338717</v>
      </c>
      <c r="DJ72" s="2">
        <v>58.0659433859898</v>
      </c>
      <c r="DK72" s="2">
        <v>58.4696680857473</v>
      </c>
      <c r="DL72" s="2">
        <v>58.8825170238721</v>
      </c>
      <c r="DM72" s="2">
        <v>59.30500025102</v>
      </c>
      <c r="DN72" s="2">
        <v>59.7366138448707</v>
      </c>
      <c r="DO72" s="2">
        <v>60.0009983969444</v>
      </c>
      <c r="DP72" s="2">
        <v>60.2966479065942</v>
      </c>
      <c r="DQ72" s="2">
        <v>60.6241716345018</v>
      </c>
      <c r="DR72" s="2">
        <v>60.9837384150021</v>
      </c>
      <c r="DS72" s="2">
        <v>61.3762751805397</v>
      </c>
      <c r="DT72" s="2">
        <v>61.728587262528</v>
      </c>
      <c r="DU72" s="2">
        <v>62.0533248510482</v>
      </c>
      <c r="DV72" s="2">
        <v>62.3968846997106</v>
      </c>
      <c r="DW72" s="2">
        <v>62.7143522767698</v>
      </c>
      <c r="DX72" s="2">
        <v>63.1394533987386</v>
      </c>
      <c r="DY72" s="2">
        <v>593868.7</v>
      </c>
      <c r="DZ72" s="2">
        <v>609368.0175</v>
      </c>
      <c r="EA72" s="2">
        <v>625271.8504</v>
      </c>
      <c r="EB72" s="2">
        <v>641590.756</v>
      </c>
      <c r="EC72" s="2">
        <v>658335.5673</v>
      </c>
      <c r="ED72" s="2">
        <v>675517.4</v>
      </c>
      <c r="EE72" s="2">
        <v>695267.759</v>
      </c>
      <c r="EF72" s="2">
        <v>715595.7965</v>
      </c>
      <c r="EG72" s="2">
        <v>736518.4155</v>
      </c>
      <c r="EH72" s="2">
        <v>758053.0142</v>
      </c>
      <c r="EI72" s="2">
        <v>780217.5</v>
      </c>
      <c r="EJ72" s="2">
        <v>804751.0202</v>
      </c>
      <c r="EK72" s="2">
        <v>830056.4167</v>
      </c>
      <c r="EL72" s="2">
        <v>856157.9881</v>
      </c>
      <c r="EM72" s="2">
        <v>883080.7981</v>
      </c>
      <c r="EN72" s="2">
        <v>910850.7</v>
      </c>
      <c r="EO72" s="2">
        <v>941003.8518</v>
      </c>
      <c r="EP72" s="2">
        <v>972156.1092</v>
      </c>
      <c r="EQ72" s="2">
        <v>1004340.6074</v>
      </c>
      <c r="ER72" s="2">
        <v>1037591.5806</v>
      </c>
      <c r="ES72" s="2">
        <v>1071944.4</v>
      </c>
      <c r="ET72" s="2">
        <v>1105352.6817</v>
      </c>
      <c r="EU72" s="2">
        <v>1139802.6108</v>
      </c>
      <c r="EV72" s="2">
        <v>1175326.6788</v>
      </c>
      <c r="EW72" s="2">
        <v>1211958.3915</v>
      </c>
      <c r="EX72" s="2">
        <v>1249732.3</v>
      </c>
      <c r="EY72" s="2">
        <v>1284314.149</v>
      </c>
      <c r="EZ72" s="2">
        <v>1319853.3586</v>
      </c>
      <c r="FA72" s="2">
        <v>1356376.4444</v>
      </c>
      <c r="FB72" s="2">
        <v>1393910.6564</v>
      </c>
      <c r="FC72" s="2">
        <v>1432484</v>
      </c>
      <c r="FD72" s="2">
        <v>1467222.4141</v>
      </c>
      <c r="FE72" s="2">
        <v>1502803.5041</v>
      </c>
      <c r="FF72" s="2">
        <v>1539247.7178</v>
      </c>
      <c r="FG72" s="2">
        <v>1576575.999</v>
      </c>
      <c r="FH72" s="2">
        <v>1614809.8</v>
      </c>
      <c r="FI72" s="2">
        <v>1650622.4234</v>
      </c>
      <c r="FJ72" s="2">
        <v>1687229.9027</v>
      </c>
      <c r="FK72" s="2">
        <v>1724649.8931</v>
      </c>
      <c r="FL72" s="2">
        <v>1762900.4425</v>
      </c>
      <c r="FM72" s="2">
        <v>1802000</v>
      </c>
      <c r="FN72" s="20">
        <v>1126</v>
      </c>
      <c r="FO72" s="20">
        <v>1159.23</v>
      </c>
      <c r="FP72" s="20">
        <v>1193.5</v>
      </c>
      <c r="FQ72" s="20">
        <v>1228.84</v>
      </c>
      <c r="FR72" s="20">
        <v>1265.33</v>
      </c>
      <c r="FS72" s="20">
        <v>1303</v>
      </c>
      <c r="FT72" s="20">
        <v>1341.79</v>
      </c>
      <c r="FU72" s="20">
        <v>1381.67</v>
      </c>
      <c r="FV72" s="20">
        <v>1422.48</v>
      </c>
      <c r="FW72" s="20">
        <v>1463.98</v>
      </c>
      <c r="FX72" s="20">
        <v>1506</v>
      </c>
      <c r="FY72" s="20">
        <v>1548.48</v>
      </c>
      <c r="FZ72" s="20">
        <v>1591.33</v>
      </c>
      <c r="GA72" s="20">
        <v>1634.61</v>
      </c>
      <c r="GB72" s="20">
        <v>1678.48</v>
      </c>
      <c r="GC72" s="20">
        <v>1723</v>
      </c>
      <c r="GD72" s="20">
        <v>1768.11</v>
      </c>
      <c r="GE72" s="20">
        <v>1813.84</v>
      </c>
      <c r="GF72" s="20">
        <v>1859.79</v>
      </c>
      <c r="GG72" s="20">
        <v>1905.3</v>
      </c>
      <c r="GH72" s="20">
        <v>1950</v>
      </c>
      <c r="GI72" s="20">
        <v>1993.94</v>
      </c>
      <c r="GJ72" s="20">
        <v>2037</v>
      </c>
      <c r="GK72" s="20">
        <v>2079.7</v>
      </c>
      <c r="GL72" s="20">
        <v>2122.86</v>
      </c>
      <c r="GM72" s="20">
        <v>2167</v>
      </c>
      <c r="GN72" s="20">
        <v>2211.82</v>
      </c>
      <c r="GO72" s="20">
        <v>2257.33</v>
      </c>
      <c r="GP72" s="20">
        <v>2303.53</v>
      </c>
      <c r="GQ72" s="20">
        <v>2350.41</v>
      </c>
      <c r="GR72" s="20">
        <v>2398</v>
      </c>
      <c r="GS72" s="20">
        <v>2445.33</v>
      </c>
      <c r="GT72" s="20">
        <v>2492.35</v>
      </c>
      <c r="GU72" s="20">
        <v>2539</v>
      </c>
      <c r="GV72" s="20">
        <v>2585.24</v>
      </c>
      <c r="GW72" s="20">
        <v>2631</v>
      </c>
      <c r="GX72" s="20">
        <v>2674</v>
      </c>
      <c r="GY72" s="20">
        <v>2719</v>
      </c>
      <c r="GZ72" s="20">
        <v>2764</v>
      </c>
      <c r="HA72" s="20">
        <v>2811</v>
      </c>
      <c r="HB72" s="20">
        <v>2856</v>
      </c>
    </row>
    <row r="73" spans="1:210" ht="12.75">
      <c r="A73" s="15" t="s">
        <v>72</v>
      </c>
      <c r="B73" s="15" t="s">
        <v>175</v>
      </c>
      <c r="C73" s="15">
        <v>72</v>
      </c>
      <c r="D73" s="16"/>
      <c r="F73" s="19">
        <v>6.1289702</v>
      </c>
      <c r="G73" s="19">
        <v>5.4332277</v>
      </c>
      <c r="H73" s="19">
        <v>5.4991674</v>
      </c>
      <c r="I73" s="19">
        <v>6.9056771</v>
      </c>
      <c r="J73" s="19">
        <v>8.5104185</v>
      </c>
      <c r="K73" s="19">
        <v>10.494225</v>
      </c>
      <c r="L73" s="19">
        <v>12.00365</v>
      </c>
      <c r="M73" s="19">
        <v>12.364133</v>
      </c>
      <c r="N73" s="19">
        <v>12.594065</v>
      </c>
      <c r="O73" s="19">
        <v>18.131777</v>
      </c>
      <c r="P73" s="19">
        <v>30.098796</v>
      </c>
      <c r="Q73" s="19">
        <v>30.980335</v>
      </c>
      <c r="R73" s="19">
        <v>17.592878</v>
      </c>
      <c r="S73" s="19">
        <v>9.7491035</v>
      </c>
      <c r="T73" s="19">
        <v>10.144308</v>
      </c>
      <c r="U73" s="19">
        <v>10.093089</v>
      </c>
      <c r="V73" s="19">
        <v>9.4104099</v>
      </c>
      <c r="W73" s="19">
        <v>10.319188</v>
      </c>
      <c r="X73" s="19">
        <v>9.7775499</v>
      </c>
      <c r="Y73" s="19">
        <v>12.09347</v>
      </c>
      <c r="Z73" s="19">
        <v>13.132991</v>
      </c>
      <c r="AA73" s="19">
        <v>12.630633</v>
      </c>
      <c r="AB73" s="19">
        <v>14.680935</v>
      </c>
      <c r="AC73" s="19">
        <v>14.958141</v>
      </c>
      <c r="AD73" s="19">
        <v>13.518704</v>
      </c>
      <c r="AE73" s="19">
        <v>8.9044298</v>
      </c>
      <c r="AF73" s="19">
        <v>8.9731151</v>
      </c>
      <c r="AG73" s="19">
        <v>9.6555436</v>
      </c>
      <c r="AH73" s="19">
        <v>13.942123</v>
      </c>
      <c r="AI73" s="19">
        <v>10.220586</v>
      </c>
      <c r="AJ73" s="19">
        <v>10.58488</v>
      </c>
      <c r="AK73" s="19">
        <v>12.290014</v>
      </c>
      <c r="AL73" s="19">
        <v>10.425601</v>
      </c>
      <c r="AM73" s="19">
        <v>8.2013277</v>
      </c>
      <c r="AN73" s="19">
        <v>6.1006376</v>
      </c>
      <c r="AO73" s="19">
        <v>9.0595738</v>
      </c>
      <c r="AP73" s="19">
        <v>12.646569</v>
      </c>
      <c r="AQ73" s="19">
        <v>12.084856</v>
      </c>
      <c r="AR73" s="19">
        <v>10.65755</v>
      </c>
      <c r="AS73" s="19">
        <v>10.855639</v>
      </c>
      <c r="AU73" s="19">
        <v>2177.0296</v>
      </c>
      <c r="AV73" s="19">
        <v>2501.0649</v>
      </c>
      <c r="AW73" s="19">
        <v>2599.9447</v>
      </c>
      <c r="AX73" s="19">
        <v>2603.6668</v>
      </c>
      <c r="AY73" s="19">
        <v>2717.1773</v>
      </c>
      <c r="AZ73" s="19">
        <v>2869.372</v>
      </c>
      <c r="BA73" s="19">
        <v>2927.0094</v>
      </c>
      <c r="BB73" s="19">
        <v>2960.2114</v>
      </c>
      <c r="BC73" s="19">
        <v>2994.1327</v>
      </c>
      <c r="BD73" s="19">
        <v>2976.1104</v>
      </c>
      <c r="BE73" s="19">
        <v>2861.8653</v>
      </c>
      <c r="BF73" s="19">
        <v>2932.1807</v>
      </c>
      <c r="BG73" s="19">
        <v>3368.3134</v>
      </c>
      <c r="BH73" s="19">
        <v>3726.4195</v>
      </c>
      <c r="BI73" s="19">
        <v>3691.2133</v>
      </c>
      <c r="BJ73" s="19">
        <v>3584.0864</v>
      </c>
      <c r="BK73" s="19">
        <v>3383.0837</v>
      </c>
      <c r="BL73" s="19">
        <v>3245.4838</v>
      </c>
      <c r="BM73" s="19">
        <v>3429.7287</v>
      </c>
      <c r="BN73" s="19">
        <v>3327.968</v>
      </c>
      <c r="BO73" s="19">
        <v>3120.1162</v>
      </c>
      <c r="BP73" s="19">
        <v>3037.3962</v>
      </c>
      <c r="BQ73" s="19">
        <v>2899.616</v>
      </c>
      <c r="BR73" s="19">
        <v>2909.4761</v>
      </c>
      <c r="BS73" s="19">
        <v>2879.785</v>
      </c>
      <c r="BT73" s="19">
        <v>3064.6566</v>
      </c>
      <c r="BU73" s="19">
        <v>3120.5851</v>
      </c>
      <c r="BV73" s="19">
        <v>3120.269</v>
      </c>
      <c r="BW73" s="19">
        <v>2990.9204</v>
      </c>
      <c r="BX73" s="19">
        <v>3028.0029</v>
      </c>
      <c r="BY73" s="19">
        <v>2881.3836</v>
      </c>
      <c r="BZ73" s="19">
        <v>2981.8088</v>
      </c>
      <c r="CA73" s="19">
        <v>3314.9606</v>
      </c>
      <c r="CB73" s="19">
        <v>3838.0292</v>
      </c>
      <c r="CC73" s="19">
        <v>4052.7231</v>
      </c>
      <c r="CD73" s="19">
        <v>3559.3554</v>
      </c>
      <c r="CE73" s="19">
        <v>3529.3467</v>
      </c>
      <c r="CF73" s="19">
        <v>3100.2515</v>
      </c>
      <c r="CG73" s="19">
        <v>2930.1579</v>
      </c>
      <c r="CH73" s="19">
        <v>2922.1315</v>
      </c>
      <c r="CJ73" s="2">
        <v>55.01325</v>
      </c>
      <c r="CK73" s="2">
        <v>54.9270864417237</v>
      </c>
      <c r="CL73" s="2">
        <v>54.795157307182</v>
      </c>
      <c r="CM73" s="2">
        <v>54.6290072757064</v>
      </c>
      <c r="CN73" s="2">
        <v>54.4406434517825</v>
      </c>
      <c r="CO73" s="2">
        <v>54.2397811918063</v>
      </c>
      <c r="CP73" s="2">
        <v>54.2741336679807</v>
      </c>
      <c r="CQ73" s="2">
        <v>54.2890639410485</v>
      </c>
      <c r="CR73" s="2">
        <v>54.2934596935636</v>
      </c>
      <c r="CS73" s="2">
        <v>54.296613360966</v>
      </c>
      <c r="CT73" s="2">
        <v>54.3058670520231</v>
      </c>
      <c r="CU73" s="2">
        <v>54.2782589309826</v>
      </c>
      <c r="CV73" s="2">
        <v>54.2489564856421</v>
      </c>
      <c r="CW73" s="2">
        <v>54.2248588687682</v>
      </c>
      <c r="CX73" s="2">
        <v>54.2132411705348</v>
      </c>
      <c r="CY73" s="2">
        <v>54.2197068523269</v>
      </c>
      <c r="CZ73" s="2">
        <v>54.2511102126106</v>
      </c>
      <c r="DA73" s="2">
        <v>54.2616410477604</v>
      </c>
      <c r="DB73" s="2">
        <v>54.2514608283467</v>
      </c>
      <c r="DC73" s="2">
        <v>54.2203094794149</v>
      </c>
      <c r="DD73" s="2">
        <v>54.168444588464</v>
      </c>
      <c r="DE73" s="2">
        <v>54.2845925166694</v>
      </c>
      <c r="DF73" s="2">
        <v>54.3888292507249</v>
      </c>
      <c r="DG73" s="2">
        <v>54.4810979180787</v>
      </c>
      <c r="DH73" s="2">
        <v>54.561266893165</v>
      </c>
      <c r="DI73" s="2">
        <v>54.6291436699858</v>
      </c>
      <c r="DJ73" s="2">
        <v>54.7998888220504</v>
      </c>
      <c r="DK73" s="2">
        <v>55.0015445226397</v>
      </c>
      <c r="DL73" s="2">
        <v>55.2341183526484</v>
      </c>
      <c r="DM73" s="2">
        <v>55.4983695308178</v>
      </c>
      <c r="DN73" s="2">
        <v>55.7943442211055</v>
      </c>
      <c r="DO73" s="2">
        <v>55.8436494449471</v>
      </c>
      <c r="DP73" s="2">
        <v>55.8618395112815</v>
      </c>
      <c r="DQ73" s="2">
        <v>55.8485723613028</v>
      </c>
      <c r="DR73" s="2">
        <v>55.8040282132374</v>
      </c>
      <c r="DS73" s="2">
        <v>55.7282455752212</v>
      </c>
      <c r="DT73" s="2">
        <v>56.0206130045239</v>
      </c>
      <c r="DU73" s="2">
        <v>56.3381578455405</v>
      </c>
      <c r="DV73" s="2">
        <v>56.6812780550544</v>
      </c>
      <c r="DW73" s="2">
        <v>57.0505981318119</v>
      </c>
      <c r="DX73" s="2">
        <v>57.4463937621832</v>
      </c>
      <c r="DY73" s="2">
        <v>1056254.4</v>
      </c>
      <c r="DZ73" s="2">
        <v>1077169.5995</v>
      </c>
      <c r="EA73" s="2">
        <v>1098500.4366</v>
      </c>
      <c r="EB73" s="2">
        <v>1120255.2006</v>
      </c>
      <c r="EC73" s="2">
        <v>1142442.3469</v>
      </c>
      <c r="ED73" s="2">
        <v>1165070.5</v>
      </c>
      <c r="EE73" s="2">
        <v>1193667.304</v>
      </c>
      <c r="EF73" s="2">
        <v>1222969.7434</v>
      </c>
      <c r="EG73" s="2">
        <v>1252995.3215</v>
      </c>
      <c r="EH73" s="2">
        <v>1283761.978</v>
      </c>
      <c r="EI73" s="2">
        <v>1315288.1</v>
      </c>
      <c r="EJ73" s="2">
        <v>1346627.3206</v>
      </c>
      <c r="EK73" s="2">
        <v>1378715.5295</v>
      </c>
      <c r="EL73" s="2">
        <v>1411570.6811</v>
      </c>
      <c r="EM73" s="2">
        <v>1445211.1618</v>
      </c>
      <c r="EN73" s="2">
        <v>1479655.8</v>
      </c>
      <c r="EO73" s="2">
        <v>1516199.178</v>
      </c>
      <c r="EP73" s="2">
        <v>1553646.4373</v>
      </c>
      <c r="EQ73" s="2">
        <v>1592019.9683</v>
      </c>
      <c r="ER73" s="2">
        <v>1631342.7174</v>
      </c>
      <c r="ES73" s="2">
        <v>1671638.2</v>
      </c>
      <c r="ET73" s="2">
        <v>1718633.9137</v>
      </c>
      <c r="EU73" s="2">
        <v>1766951.6514</v>
      </c>
      <c r="EV73" s="2">
        <v>1816628.6252</v>
      </c>
      <c r="EW73" s="2">
        <v>1867703.0954</v>
      </c>
      <c r="EX73" s="2">
        <v>1920214.4</v>
      </c>
      <c r="EY73" s="2">
        <v>1976834.7494</v>
      </c>
      <c r="EZ73" s="2">
        <v>2035134.1495</v>
      </c>
      <c r="FA73" s="2">
        <v>2095162.671</v>
      </c>
      <c r="FB73" s="2">
        <v>2156971.881</v>
      </c>
      <c r="FC73" s="2">
        <v>2220614.9</v>
      </c>
      <c r="FD73" s="2">
        <v>2277298.44</v>
      </c>
      <c r="FE73" s="2">
        <v>2335432.683</v>
      </c>
      <c r="FF73" s="2">
        <v>2395054.856</v>
      </c>
      <c r="FG73" s="2">
        <v>2456203.141</v>
      </c>
      <c r="FH73" s="2">
        <v>2518916.7</v>
      </c>
      <c r="FI73" s="2">
        <v>2599227.596</v>
      </c>
      <c r="FJ73" s="2">
        <v>2682107.582</v>
      </c>
      <c r="FK73" s="2">
        <v>2767639.113</v>
      </c>
      <c r="FL73" s="2">
        <v>2855907.302</v>
      </c>
      <c r="FM73" s="2">
        <v>2947000</v>
      </c>
      <c r="FN73" s="20">
        <v>1920</v>
      </c>
      <c r="FO73" s="20">
        <v>1960.29</v>
      </c>
      <c r="FP73" s="20">
        <v>2003.6</v>
      </c>
      <c r="FQ73" s="20">
        <v>2049.54</v>
      </c>
      <c r="FR73" s="20">
        <v>2097.78</v>
      </c>
      <c r="FS73" s="20">
        <v>2148</v>
      </c>
      <c r="FT73" s="20">
        <v>2199.97</v>
      </c>
      <c r="FU73" s="20">
        <v>2253.48</v>
      </c>
      <c r="FV73" s="20">
        <v>2308.38</v>
      </c>
      <c r="FW73" s="20">
        <v>2364.58</v>
      </c>
      <c r="FX73" s="20">
        <v>2422</v>
      </c>
      <c r="FY73" s="20">
        <v>2476.14</v>
      </c>
      <c r="FZ73" s="20">
        <v>2535.13</v>
      </c>
      <c r="GA73" s="20">
        <v>2597.75</v>
      </c>
      <c r="GB73" s="20">
        <v>2662.78</v>
      </c>
      <c r="GC73" s="20">
        <v>2729</v>
      </c>
      <c r="GD73" s="20">
        <v>2797.22</v>
      </c>
      <c r="GE73" s="20">
        <v>2868.25</v>
      </c>
      <c r="GF73" s="20">
        <v>2940.87</v>
      </c>
      <c r="GG73" s="20">
        <v>3013.86</v>
      </c>
      <c r="GH73" s="20">
        <v>3086</v>
      </c>
      <c r="GI73" s="20">
        <v>3155.46</v>
      </c>
      <c r="GJ73" s="20">
        <v>3225.21</v>
      </c>
      <c r="GK73" s="20">
        <v>3295.83</v>
      </c>
      <c r="GL73" s="20">
        <v>3367.9</v>
      </c>
      <c r="GM73" s="20">
        <v>3442</v>
      </c>
      <c r="GN73" s="20">
        <v>3517.74</v>
      </c>
      <c r="GO73" s="20">
        <v>3594.73</v>
      </c>
      <c r="GP73" s="20">
        <v>3673.55</v>
      </c>
      <c r="GQ73" s="20">
        <v>3754.78</v>
      </c>
      <c r="GR73" s="20">
        <v>3839</v>
      </c>
      <c r="GS73" s="20">
        <v>3925.82</v>
      </c>
      <c r="GT73" s="20">
        <v>4014.85</v>
      </c>
      <c r="GU73" s="20">
        <v>4106.67</v>
      </c>
      <c r="GV73" s="20">
        <v>4201.86</v>
      </c>
      <c r="GW73" s="20">
        <v>4301</v>
      </c>
      <c r="GX73" s="20">
        <v>4400.9</v>
      </c>
      <c r="GY73" s="20">
        <v>4760.73</v>
      </c>
      <c r="GZ73" s="20">
        <v>4882.81</v>
      </c>
      <c r="HA73" s="20">
        <v>5005.92</v>
      </c>
      <c r="HB73" s="20"/>
    </row>
    <row r="74" spans="1:210" ht="12.75">
      <c r="A74" s="15" t="s">
        <v>73</v>
      </c>
      <c r="B74" s="15" t="s">
        <v>177</v>
      </c>
      <c r="C74" s="15">
        <v>73</v>
      </c>
      <c r="D74" s="16"/>
      <c r="E74" s="7">
        <f t="shared" si="1"/>
        <v>1.292471021487991</v>
      </c>
      <c r="F74" s="19">
        <v>6.383844</v>
      </c>
      <c r="G74" s="19">
        <v>6.2472378</v>
      </c>
      <c r="H74" s="19">
        <v>4.9974301</v>
      </c>
      <c r="I74" s="19">
        <v>5.2965104</v>
      </c>
      <c r="J74" s="19">
        <v>4.4038942</v>
      </c>
      <c r="K74" s="19">
        <v>6.4345918</v>
      </c>
      <c r="L74" s="19">
        <v>6.9468733</v>
      </c>
      <c r="M74" s="19">
        <v>7.689572</v>
      </c>
      <c r="N74" s="19">
        <v>7.0026812</v>
      </c>
      <c r="O74" s="19">
        <v>7.1055126</v>
      </c>
      <c r="P74" s="19">
        <v>6.620424</v>
      </c>
      <c r="Q74" s="19">
        <v>7.0754223</v>
      </c>
      <c r="R74" s="19">
        <v>7.60089</v>
      </c>
      <c r="S74" s="19">
        <v>10.233729</v>
      </c>
      <c r="T74" s="19">
        <v>10.730522</v>
      </c>
      <c r="U74" s="19">
        <v>10.740352</v>
      </c>
      <c r="V74" s="19">
        <v>12.46888</v>
      </c>
      <c r="W74" s="19">
        <v>12.509215</v>
      </c>
      <c r="X74" s="19">
        <v>14.389727</v>
      </c>
      <c r="Y74" s="19">
        <v>14.575321</v>
      </c>
      <c r="Z74" s="19">
        <v>19.204</v>
      </c>
      <c r="AA74" s="19">
        <v>20.254942</v>
      </c>
      <c r="AB74" s="19">
        <v>14.853116</v>
      </c>
      <c r="AC74" s="19">
        <v>12.112391</v>
      </c>
      <c r="AD74" s="19">
        <v>12.368592</v>
      </c>
      <c r="AE74" s="19">
        <v>12.049128</v>
      </c>
      <c r="AF74" s="19">
        <v>12.29246</v>
      </c>
      <c r="AG74" s="19">
        <v>12.678753</v>
      </c>
      <c r="AH74" s="19">
        <v>12.048668</v>
      </c>
      <c r="AI74" s="19">
        <v>12.023387</v>
      </c>
      <c r="AJ74" s="19">
        <v>11.511095</v>
      </c>
      <c r="AK74" s="19">
        <v>12.568017</v>
      </c>
      <c r="AL74" s="19">
        <v>10.797741</v>
      </c>
      <c r="AM74" s="19">
        <v>9.8747244</v>
      </c>
      <c r="AN74" s="19">
        <v>12.998043</v>
      </c>
      <c r="AO74" s="19">
        <v>12.711478</v>
      </c>
      <c r="AP74" s="19">
        <v>12.434903</v>
      </c>
      <c r="AQ74" s="19">
        <v>11.966088</v>
      </c>
      <c r="AR74" s="19">
        <v>11.512404</v>
      </c>
      <c r="AS74" s="19">
        <v>11.178084</v>
      </c>
      <c r="AT74" s="19">
        <v>10.978563</v>
      </c>
      <c r="AU74" s="19">
        <v>2425.4026</v>
      </c>
      <c r="AV74" s="19">
        <v>2545.7648</v>
      </c>
      <c r="AW74" s="19">
        <v>2441.0526</v>
      </c>
      <c r="AX74" s="19">
        <v>2449.8947</v>
      </c>
      <c r="AY74" s="19">
        <v>2492.9853</v>
      </c>
      <c r="AZ74" s="19">
        <v>2568.9923</v>
      </c>
      <c r="BA74" s="19">
        <v>2530.7693</v>
      </c>
      <c r="BB74" s="19">
        <v>2651.978</v>
      </c>
      <c r="BC74" s="19">
        <v>2681.8154</v>
      </c>
      <c r="BD74" s="19">
        <v>2771.102</v>
      </c>
      <c r="BE74" s="19">
        <v>2874.1475</v>
      </c>
      <c r="BF74" s="19">
        <v>2914.7299</v>
      </c>
      <c r="BG74" s="19">
        <v>3016.2375</v>
      </c>
      <c r="BH74" s="19">
        <v>3045.5053</v>
      </c>
      <c r="BI74" s="19">
        <v>3164.7651</v>
      </c>
      <c r="BJ74" s="19">
        <v>3300.6504</v>
      </c>
      <c r="BK74" s="19">
        <v>3368.2528</v>
      </c>
      <c r="BL74" s="19">
        <v>3652.7767</v>
      </c>
      <c r="BM74" s="19">
        <v>3947.1056</v>
      </c>
      <c r="BN74" s="19">
        <v>4380.844</v>
      </c>
      <c r="BO74" s="19">
        <v>4487.1485</v>
      </c>
      <c r="BP74" s="19">
        <v>4743.9395</v>
      </c>
      <c r="BQ74" s="19">
        <v>4607.3716</v>
      </c>
      <c r="BR74" s="19">
        <v>4495.9029</v>
      </c>
      <c r="BS74" s="19">
        <v>4314.9888</v>
      </c>
      <c r="BT74" s="19">
        <v>4345.7268</v>
      </c>
      <c r="BU74" s="19">
        <v>4285.2474</v>
      </c>
      <c r="BV74" s="19">
        <v>4303.0517</v>
      </c>
      <c r="BW74" s="19">
        <v>4551.3071</v>
      </c>
      <c r="BX74" s="19">
        <v>4872.5522</v>
      </c>
      <c r="BY74" s="19">
        <v>4962.2206</v>
      </c>
      <c r="BZ74" s="19">
        <v>4949.9515</v>
      </c>
      <c r="CA74" s="19">
        <v>4964.6372</v>
      </c>
      <c r="CB74" s="19">
        <v>5126.897</v>
      </c>
      <c r="CC74" s="19">
        <v>5036.8447</v>
      </c>
      <c r="CD74" s="19">
        <v>5362.343</v>
      </c>
      <c r="CE74" s="19">
        <v>5342.3891</v>
      </c>
      <c r="CF74" s="19">
        <v>5303.2738</v>
      </c>
      <c r="CG74" s="19">
        <v>5133.5814</v>
      </c>
      <c r="CH74" s="19">
        <v>4932.0248</v>
      </c>
      <c r="CI74" s="19">
        <v>4683.6157</v>
      </c>
      <c r="CJ74" s="2">
        <v>49.8162486427796</v>
      </c>
      <c r="CK74" s="2">
        <v>49.5012570823896</v>
      </c>
      <c r="CL74" s="2">
        <v>49.1379681355546</v>
      </c>
      <c r="CM74" s="2">
        <v>48.747160718073</v>
      </c>
      <c r="CN74" s="2">
        <v>48.3569366750069</v>
      </c>
      <c r="CO74" s="2">
        <v>47.9839163863527</v>
      </c>
      <c r="CP74" s="2">
        <v>48.3076004482602</v>
      </c>
      <c r="CQ74" s="2">
        <v>48.6322103690758</v>
      </c>
      <c r="CR74" s="2">
        <v>48.9648791426135</v>
      </c>
      <c r="CS74" s="2">
        <v>49.3141988747543</v>
      </c>
      <c r="CT74" s="2">
        <v>49.6816510638298</v>
      </c>
      <c r="CU74" s="2">
        <v>50.0609670421013</v>
      </c>
      <c r="CV74" s="2">
        <v>50.463893321963</v>
      </c>
      <c r="CW74" s="2">
        <v>50.8461942431778</v>
      </c>
      <c r="CX74" s="2">
        <v>51.1441488274982</v>
      </c>
      <c r="CY74" s="2">
        <v>51.3250582925912</v>
      </c>
      <c r="CZ74" s="2">
        <v>51.8126515264904</v>
      </c>
      <c r="DA74" s="2">
        <v>52.1976788150548</v>
      </c>
      <c r="DB74" s="2">
        <v>52.532137288385</v>
      </c>
      <c r="DC74" s="2">
        <v>52.8914985571778</v>
      </c>
      <c r="DD74" s="2">
        <v>53.3181213872832</v>
      </c>
      <c r="DE74" s="2">
        <v>53.3753098077217</v>
      </c>
      <c r="DF74" s="2">
        <v>53.4918052922447</v>
      </c>
      <c r="DG74" s="2">
        <v>53.6313036645981</v>
      </c>
      <c r="DH74" s="2">
        <v>53.7384631766561</v>
      </c>
      <c r="DI74" s="2">
        <v>53.7858132446661</v>
      </c>
      <c r="DJ74" s="2">
        <v>53.902389235406</v>
      </c>
      <c r="DK74" s="2">
        <v>54.0007745312931</v>
      </c>
      <c r="DL74" s="2">
        <v>54.092719184734</v>
      </c>
      <c r="DM74" s="2">
        <v>54.1927240858354</v>
      </c>
      <c r="DN74" s="2">
        <v>54.3175539227305</v>
      </c>
      <c r="DO74" s="2">
        <v>54.2790872607698</v>
      </c>
      <c r="DP74" s="2">
        <v>54.3119381703894</v>
      </c>
      <c r="DQ74" s="2">
        <v>54.4161026577885</v>
      </c>
      <c r="DR74" s="2">
        <v>54.5919734756117</v>
      </c>
      <c r="DS74" s="2">
        <v>54.8403521126761</v>
      </c>
      <c r="DT74" s="2">
        <v>55.2604809889001</v>
      </c>
      <c r="DU74" s="2">
        <v>55.6875613372665</v>
      </c>
      <c r="DV74" s="2">
        <v>56.111607625982</v>
      </c>
      <c r="DW74" s="2">
        <v>56.5145252330728</v>
      </c>
      <c r="DX74" s="2">
        <v>56.9868995633188</v>
      </c>
      <c r="DY74" s="2">
        <v>917615.3</v>
      </c>
      <c r="DZ74" s="2">
        <v>933252.1499</v>
      </c>
      <c r="EA74" s="2">
        <v>949158.8201</v>
      </c>
      <c r="EB74" s="2">
        <v>965340.0237</v>
      </c>
      <c r="EC74" s="2">
        <v>981800.5567</v>
      </c>
      <c r="ED74" s="2">
        <v>998545.3</v>
      </c>
      <c r="EE74" s="2">
        <v>1030251.364</v>
      </c>
      <c r="EF74" s="2">
        <v>1062968.8117</v>
      </c>
      <c r="EG74" s="2">
        <v>1096730.0525</v>
      </c>
      <c r="EH74" s="2">
        <v>1131568.5388</v>
      </c>
      <c r="EI74" s="2">
        <v>1167518.8</v>
      </c>
      <c r="EJ74" s="2">
        <v>1204516.928</v>
      </c>
      <c r="EK74" s="2">
        <v>1242698.605</v>
      </c>
      <c r="EL74" s="2">
        <v>1282102.0417</v>
      </c>
      <c r="EM74" s="2">
        <v>1322766.6932</v>
      </c>
      <c r="EN74" s="2">
        <v>1364733.3</v>
      </c>
      <c r="EO74" s="2">
        <v>1419298.782</v>
      </c>
      <c r="EP74" s="2">
        <v>1476051.1813</v>
      </c>
      <c r="EQ74" s="2">
        <v>1535078.3562</v>
      </c>
      <c r="ER74" s="2">
        <v>1596471.7033</v>
      </c>
      <c r="ES74" s="2">
        <v>1660326.3</v>
      </c>
      <c r="ET74" s="2">
        <v>1713032.5305</v>
      </c>
      <c r="EU74" s="2">
        <v>1767412.0403</v>
      </c>
      <c r="EV74" s="2">
        <v>1823517.9559</v>
      </c>
      <c r="EW74" s="2">
        <v>1881405.0912</v>
      </c>
      <c r="EX74" s="2">
        <v>1941130</v>
      </c>
      <c r="EY74" s="2">
        <v>2006656.5855</v>
      </c>
      <c r="EZ74" s="2">
        <v>2074396.553</v>
      </c>
      <c r="FA74" s="2">
        <v>2144424.713</v>
      </c>
      <c r="FB74" s="2">
        <v>2216818.41</v>
      </c>
      <c r="FC74" s="2">
        <v>2291657.6</v>
      </c>
      <c r="FD74" s="2">
        <v>2358811.723</v>
      </c>
      <c r="FE74" s="2">
        <v>2427933.728</v>
      </c>
      <c r="FF74" s="2">
        <v>2499081.281</v>
      </c>
      <c r="FG74" s="2">
        <v>2572313.739</v>
      </c>
      <c r="FH74" s="2">
        <v>2647692.2</v>
      </c>
      <c r="FI74" s="2">
        <v>2738156.833</v>
      </c>
      <c r="FJ74" s="2">
        <v>2831712.494</v>
      </c>
      <c r="FK74" s="2">
        <v>2928464.802</v>
      </c>
      <c r="FL74" s="2">
        <v>3028522.984</v>
      </c>
      <c r="FM74" s="2">
        <v>3132000</v>
      </c>
      <c r="FN74" s="20">
        <v>1842</v>
      </c>
      <c r="FO74" s="20">
        <v>1885.31</v>
      </c>
      <c r="FP74" s="20">
        <v>1931.62</v>
      </c>
      <c r="FQ74" s="20">
        <v>1980.3</v>
      </c>
      <c r="FR74" s="20">
        <v>2030.32</v>
      </c>
      <c r="FS74" s="20">
        <v>2081</v>
      </c>
      <c r="FT74" s="20">
        <v>2132.69</v>
      </c>
      <c r="FU74" s="20">
        <v>2185.73</v>
      </c>
      <c r="FV74" s="20">
        <v>2239.83</v>
      </c>
      <c r="FW74" s="20">
        <v>2294.61</v>
      </c>
      <c r="FX74" s="20">
        <v>2350</v>
      </c>
      <c r="FY74" s="20">
        <v>2406.1</v>
      </c>
      <c r="FZ74" s="20">
        <v>2462.55</v>
      </c>
      <c r="GA74" s="20">
        <v>2521.53</v>
      </c>
      <c r="GB74" s="20">
        <v>2586.35</v>
      </c>
      <c r="GC74" s="20">
        <v>2659</v>
      </c>
      <c r="GD74" s="20">
        <v>2739.29</v>
      </c>
      <c r="GE74" s="20">
        <v>2827.81</v>
      </c>
      <c r="GF74" s="20">
        <v>2922.17</v>
      </c>
      <c r="GG74" s="20">
        <v>3018.39</v>
      </c>
      <c r="GH74" s="20">
        <v>3114</v>
      </c>
      <c r="GI74" s="20">
        <v>3209.41</v>
      </c>
      <c r="GJ74" s="20">
        <v>3304.08</v>
      </c>
      <c r="GK74" s="20">
        <v>3400.1</v>
      </c>
      <c r="GL74" s="20">
        <v>3501.04</v>
      </c>
      <c r="GM74" s="20">
        <v>3609</v>
      </c>
      <c r="GN74" s="20">
        <v>3722.76</v>
      </c>
      <c r="GO74" s="20">
        <v>3841.42</v>
      </c>
      <c r="GP74" s="20">
        <v>3964.35</v>
      </c>
      <c r="GQ74" s="20">
        <v>4090.62</v>
      </c>
      <c r="GR74" s="20">
        <v>4219</v>
      </c>
      <c r="GS74" s="20">
        <v>4345.71</v>
      </c>
      <c r="GT74" s="20">
        <v>4470.35</v>
      </c>
      <c r="GU74" s="20">
        <v>4592.54</v>
      </c>
      <c r="GV74" s="20">
        <v>4711.89</v>
      </c>
      <c r="GW74" s="20">
        <v>4828</v>
      </c>
      <c r="GX74" s="20">
        <v>4955</v>
      </c>
      <c r="GY74" s="20">
        <v>5085</v>
      </c>
      <c r="GZ74" s="20">
        <v>5219</v>
      </c>
      <c r="HA74" s="20">
        <v>5358.84</v>
      </c>
      <c r="HB74" s="20">
        <v>5496</v>
      </c>
    </row>
    <row r="75" spans="1:210" ht="12.75">
      <c r="A75" s="15" t="s">
        <v>74</v>
      </c>
      <c r="B75" s="15" t="s">
        <v>173</v>
      </c>
      <c r="C75" s="15">
        <v>74</v>
      </c>
      <c r="D75" s="16"/>
      <c r="E75" s="7">
        <f t="shared" si="1"/>
        <v>0.8045412968835728</v>
      </c>
      <c r="F75" s="19">
        <v>35.523069</v>
      </c>
      <c r="G75" s="19">
        <v>32.971052</v>
      </c>
      <c r="H75" s="19">
        <v>31.521968</v>
      </c>
      <c r="I75" s="19">
        <v>28.134357</v>
      </c>
      <c r="J75" s="19">
        <v>28.752744</v>
      </c>
      <c r="K75" s="19">
        <v>30.112206</v>
      </c>
      <c r="L75" s="19">
        <v>32.926326</v>
      </c>
      <c r="M75" s="19">
        <v>30.998569</v>
      </c>
      <c r="N75" s="19">
        <v>20.861097</v>
      </c>
      <c r="O75" s="19">
        <v>20.528285</v>
      </c>
      <c r="P75" s="19">
        <v>11.661107</v>
      </c>
      <c r="Q75" s="19">
        <v>12.960645</v>
      </c>
      <c r="R75" s="19">
        <v>11.102996</v>
      </c>
      <c r="S75" s="19">
        <v>16.276582</v>
      </c>
      <c r="T75" s="19">
        <v>20.641306</v>
      </c>
      <c r="U75" s="19">
        <v>18.759904</v>
      </c>
      <c r="V75" s="19">
        <v>16.050366</v>
      </c>
      <c r="W75" s="19">
        <v>13.542435</v>
      </c>
      <c r="X75" s="19">
        <v>13.289464</v>
      </c>
      <c r="Y75" s="19">
        <v>15.208791</v>
      </c>
      <c r="Z75" s="19">
        <v>21.30743</v>
      </c>
      <c r="AA75" s="19">
        <v>24.560395</v>
      </c>
      <c r="AB75" s="19">
        <v>22.434862</v>
      </c>
      <c r="AC75" s="19">
        <v>15.23101</v>
      </c>
      <c r="AD75" s="19">
        <v>13.642362</v>
      </c>
      <c r="AE75" s="19">
        <v>11.46875</v>
      </c>
      <c r="AF75" s="19">
        <v>14.213783</v>
      </c>
      <c r="AG75" s="19">
        <v>16.559574</v>
      </c>
      <c r="AH75" s="19">
        <v>16.394347</v>
      </c>
      <c r="AI75" s="19">
        <v>14.029574</v>
      </c>
      <c r="AJ75" s="19">
        <v>15.44814</v>
      </c>
      <c r="AK75" s="19">
        <v>16.357024</v>
      </c>
      <c r="AL75" s="19">
        <v>15.944069</v>
      </c>
      <c r="AM75" s="19">
        <v>17.106052</v>
      </c>
      <c r="AN75" s="19">
        <v>19.711964</v>
      </c>
      <c r="AO75" s="19">
        <v>21.941781</v>
      </c>
      <c r="AP75" s="19">
        <v>20.860575</v>
      </c>
      <c r="AQ75" s="19">
        <v>22.455777</v>
      </c>
      <c r="AR75" s="19">
        <v>22.098574</v>
      </c>
      <c r="AS75" s="19">
        <v>18.950525</v>
      </c>
      <c r="AT75" s="19">
        <v>17.678675</v>
      </c>
      <c r="AU75" s="19">
        <v>3228.2011</v>
      </c>
      <c r="AV75" s="19">
        <v>3386.4838</v>
      </c>
      <c r="AW75" s="19">
        <v>3622.1269</v>
      </c>
      <c r="AX75" s="19">
        <v>3787.456</v>
      </c>
      <c r="AY75" s="19">
        <v>3891.5455</v>
      </c>
      <c r="AZ75" s="19">
        <v>4050.2482</v>
      </c>
      <c r="BA75" s="19">
        <v>4338.7909</v>
      </c>
      <c r="BB75" s="19">
        <v>4365.8073</v>
      </c>
      <c r="BC75" s="19">
        <v>4353.0688</v>
      </c>
      <c r="BD75" s="19">
        <v>4441.6818</v>
      </c>
      <c r="BE75" s="19">
        <v>4686.1397</v>
      </c>
      <c r="BF75" s="19">
        <v>4776.0421</v>
      </c>
      <c r="BG75" s="19">
        <v>4765.9136</v>
      </c>
      <c r="BH75" s="19">
        <v>4969.0081</v>
      </c>
      <c r="BI75" s="19">
        <v>5282.17</v>
      </c>
      <c r="BJ75" s="19">
        <v>5339.7971</v>
      </c>
      <c r="BK75" s="19">
        <v>5271.6161</v>
      </c>
      <c r="BL75" s="19">
        <v>5167.1665</v>
      </c>
      <c r="BM75" s="19">
        <v>4817.5442</v>
      </c>
      <c r="BN75" s="19">
        <v>4831.3828</v>
      </c>
      <c r="BO75" s="19">
        <v>4901.3116</v>
      </c>
      <c r="BP75" s="19">
        <v>5169.2086</v>
      </c>
      <c r="BQ75" s="19">
        <v>5028.222</v>
      </c>
      <c r="BR75" s="19">
        <v>4365.9695</v>
      </c>
      <c r="BS75" s="19">
        <v>4369.489</v>
      </c>
      <c r="BT75" s="19">
        <v>4370.5572</v>
      </c>
      <c r="BU75" s="19">
        <v>4770.3419</v>
      </c>
      <c r="BV75" s="19">
        <v>5112.0657</v>
      </c>
      <c r="BW75" s="19">
        <v>4574.5332</v>
      </c>
      <c r="BX75" s="19">
        <v>3829.4207</v>
      </c>
      <c r="BY75" s="19">
        <v>3584.6922</v>
      </c>
      <c r="BZ75" s="19">
        <v>3764.0013</v>
      </c>
      <c r="CA75" s="19">
        <v>3643.0326</v>
      </c>
      <c r="CB75" s="19">
        <v>3785.8946</v>
      </c>
      <c r="CC75" s="19">
        <v>4164.9046</v>
      </c>
      <c r="CD75" s="19">
        <v>4427.918</v>
      </c>
      <c r="CE75" s="19">
        <v>4434.0801</v>
      </c>
      <c r="CF75" s="19">
        <v>4649.2069</v>
      </c>
      <c r="CG75" s="19">
        <v>4550.5146</v>
      </c>
      <c r="CH75" s="19">
        <v>4517.7283</v>
      </c>
      <c r="CI75" s="19">
        <v>4589.0408</v>
      </c>
      <c r="CJ75" s="2">
        <v>53.2474786023563</v>
      </c>
      <c r="CK75" s="2">
        <v>53.0888845856835</v>
      </c>
      <c r="CL75" s="2">
        <v>52.908452176956</v>
      </c>
      <c r="CM75" s="2">
        <v>52.7184166391859</v>
      </c>
      <c r="CN75" s="2">
        <v>52.5349152140826</v>
      </c>
      <c r="CO75" s="2">
        <v>52.3669678207029</v>
      </c>
      <c r="CP75" s="2">
        <v>52.3822790786779</v>
      </c>
      <c r="CQ75" s="2">
        <v>52.4127727501257</v>
      </c>
      <c r="CR75" s="2">
        <v>52.4527273295629</v>
      </c>
      <c r="CS75" s="2">
        <v>52.4930045459293</v>
      </c>
      <c r="CT75" s="2">
        <v>52.5291002804518</v>
      </c>
      <c r="CU75" s="2">
        <v>52.6576356815125</v>
      </c>
      <c r="CV75" s="2">
        <v>52.7898775447595</v>
      </c>
      <c r="CW75" s="2">
        <v>52.9266455860333</v>
      </c>
      <c r="CX75" s="2">
        <v>53.0688775120675</v>
      </c>
      <c r="CY75" s="2">
        <v>53.2186643361256</v>
      </c>
      <c r="CZ75" s="2">
        <v>53.4256764619057</v>
      </c>
      <c r="DA75" s="2">
        <v>53.6448286018163</v>
      </c>
      <c r="DB75" s="2">
        <v>53.8843399743552</v>
      </c>
      <c r="DC75" s="2">
        <v>54.1549663002661</v>
      </c>
      <c r="DD75" s="2">
        <v>54.4636515816209</v>
      </c>
      <c r="DE75" s="2">
        <v>54.7102034108618</v>
      </c>
      <c r="DF75" s="2">
        <v>54.9907760290324</v>
      </c>
      <c r="DG75" s="2">
        <v>55.3110567197559</v>
      </c>
      <c r="DH75" s="2">
        <v>55.6786989605404</v>
      </c>
      <c r="DI75" s="2">
        <v>56.0966329776318</v>
      </c>
      <c r="DJ75" s="2">
        <v>56.3666737498179</v>
      </c>
      <c r="DK75" s="2">
        <v>56.6738471888775</v>
      </c>
      <c r="DL75" s="2">
        <v>57.0125653220853</v>
      </c>
      <c r="DM75" s="2">
        <v>57.375914742216</v>
      </c>
      <c r="DN75" s="2">
        <v>57.7558375446242</v>
      </c>
      <c r="DO75" s="2">
        <v>58.163857445169</v>
      </c>
      <c r="DP75" s="2">
        <v>58.5649517150215</v>
      </c>
      <c r="DQ75" s="2">
        <v>58.9589590534188</v>
      </c>
      <c r="DR75" s="2">
        <v>59.34565472113</v>
      </c>
      <c r="DS75" s="2">
        <v>59.7248819062801</v>
      </c>
      <c r="DT75" s="2">
        <v>59.9926617418895</v>
      </c>
      <c r="DU75" s="2">
        <v>60.3311214365887</v>
      </c>
      <c r="DV75" s="2">
        <v>60.7413797573592</v>
      </c>
      <c r="DW75" s="2">
        <v>61.2249046131578</v>
      </c>
      <c r="DX75" s="2">
        <v>61.7834149350399</v>
      </c>
      <c r="DY75" s="2">
        <v>5288007.1</v>
      </c>
      <c r="DZ75" s="2">
        <v>5424192.207</v>
      </c>
      <c r="EA75" s="2">
        <v>5563884.576</v>
      </c>
      <c r="EB75" s="2">
        <v>5707174.533</v>
      </c>
      <c r="EC75" s="2">
        <v>5854154.728</v>
      </c>
      <c r="ED75" s="2">
        <v>6004920.2</v>
      </c>
      <c r="EE75" s="2">
        <v>6179516.51</v>
      </c>
      <c r="EF75" s="2">
        <v>6359189.305</v>
      </c>
      <c r="EG75" s="2">
        <v>6544086.186</v>
      </c>
      <c r="EH75" s="2">
        <v>6734359.049</v>
      </c>
      <c r="EI75" s="2">
        <v>6930164.2</v>
      </c>
      <c r="EJ75" s="2">
        <v>7144193.077</v>
      </c>
      <c r="EK75" s="2">
        <v>7364831.954</v>
      </c>
      <c r="EL75" s="2">
        <v>7592284.968</v>
      </c>
      <c r="EM75" s="2">
        <v>7826762.569</v>
      </c>
      <c r="EN75" s="2">
        <v>8068481.7</v>
      </c>
      <c r="EO75" s="2">
        <v>8325002.609</v>
      </c>
      <c r="EP75" s="2">
        <v>8589679.694</v>
      </c>
      <c r="EQ75" s="2">
        <v>8862772.305</v>
      </c>
      <c r="ER75" s="2">
        <v>9144548.039</v>
      </c>
      <c r="ES75" s="2">
        <v>9435283</v>
      </c>
      <c r="ET75" s="2">
        <v>9717670.098</v>
      </c>
      <c r="EU75" s="2">
        <v>10008513.705</v>
      </c>
      <c r="EV75" s="2">
        <v>10308067.21</v>
      </c>
      <c r="EW75" s="2">
        <v>10616591.603</v>
      </c>
      <c r="EX75" s="2">
        <v>10934355.7</v>
      </c>
      <c r="EY75" s="2">
        <v>11223224.777</v>
      </c>
      <c r="EZ75" s="2">
        <v>11519752.875</v>
      </c>
      <c r="FA75" s="2">
        <v>11824143.79</v>
      </c>
      <c r="FB75" s="2">
        <v>12136606.756</v>
      </c>
      <c r="FC75" s="2">
        <v>12457356.6</v>
      </c>
      <c r="FD75" s="2">
        <v>12794390.968</v>
      </c>
      <c r="FE75" s="2">
        <v>13140581.319</v>
      </c>
      <c r="FF75" s="2">
        <v>13496177.399</v>
      </c>
      <c r="FG75" s="2">
        <v>13861435.788</v>
      </c>
      <c r="FH75" s="2">
        <v>14236620.1</v>
      </c>
      <c r="FI75" s="2">
        <v>14577556.884</v>
      </c>
      <c r="FJ75" s="2">
        <v>14926758.046</v>
      </c>
      <c r="FK75" s="2">
        <v>15284426.278</v>
      </c>
      <c r="FL75" s="2">
        <v>15650769.304</v>
      </c>
      <c r="FM75" s="2">
        <v>16026000</v>
      </c>
      <c r="FN75" s="20">
        <v>9931</v>
      </c>
      <c r="FO75" s="20">
        <v>10217.19</v>
      </c>
      <c r="FP75" s="20">
        <v>10516.06</v>
      </c>
      <c r="FQ75" s="20">
        <v>10825.77</v>
      </c>
      <c r="FR75" s="20">
        <v>11143.36</v>
      </c>
      <c r="FS75" s="20">
        <v>11467</v>
      </c>
      <c r="FT75" s="20">
        <v>11796.96</v>
      </c>
      <c r="FU75" s="20">
        <v>12132.9</v>
      </c>
      <c r="FV75" s="20">
        <v>12476.16</v>
      </c>
      <c r="FW75" s="20">
        <v>12829.06</v>
      </c>
      <c r="FX75" s="20">
        <v>13193</v>
      </c>
      <c r="FY75" s="20">
        <v>13567.25</v>
      </c>
      <c r="FZ75" s="20">
        <v>13951.22</v>
      </c>
      <c r="GA75" s="20">
        <v>14344.92</v>
      </c>
      <c r="GB75" s="20">
        <v>14748.31</v>
      </c>
      <c r="GC75" s="20">
        <v>15161</v>
      </c>
      <c r="GD75" s="20">
        <v>15582.4</v>
      </c>
      <c r="GE75" s="20">
        <v>16012.13</v>
      </c>
      <c r="GF75" s="20">
        <v>16447.77</v>
      </c>
      <c r="GG75" s="20">
        <v>16885.89</v>
      </c>
      <c r="GH75" s="20">
        <v>17324</v>
      </c>
      <c r="GI75" s="20">
        <v>17761.59</v>
      </c>
      <c r="GJ75" s="20">
        <v>18197.91</v>
      </c>
      <c r="GK75" s="20">
        <v>18632.15</v>
      </c>
      <c r="GL75" s="20">
        <v>19063.69</v>
      </c>
      <c r="GM75" s="20">
        <v>19492</v>
      </c>
      <c r="GN75" s="20">
        <v>19916.47</v>
      </c>
      <c r="GO75" s="20">
        <v>20336.64</v>
      </c>
      <c r="GP75" s="20">
        <v>20752.23</v>
      </c>
      <c r="GQ75" s="20">
        <v>21163.04</v>
      </c>
      <c r="GR75" s="20">
        <v>21569</v>
      </c>
      <c r="GS75" s="20">
        <v>21971.18</v>
      </c>
      <c r="GT75" s="20">
        <v>22369.07</v>
      </c>
      <c r="GU75" s="20">
        <v>22762.17</v>
      </c>
      <c r="GV75" s="20">
        <v>23149.98</v>
      </c>
      <c r="GW75" s="20">
        <v>23532</v>
      </c>
      <c r="GX75" s="20">
        <v>23947</v>
      </c>
      <c r="GY75" s="20">
        <v>24371</v>
      </c>
      <c r="GZ75" s="20">
        <v>24801</v>
      </c>
      <c r="HA75" s="20">
        <v>25230</v>
      </c>
      <c r="HB75" s="20">
        <v>25661</v>
      </c>
    </row>
    <row r="76" spans="1:210" ht="12.75">
      <c r="A76" s="15" t="s">
        <v>75</v>
      </c>
      <c r="B76" s="15" t="s">
        <v>174</v>
      </c>
      <c r="C76" s="15">
        <v>75</v>
      </c>
      <c r="D76" s="16"/>
      <c r="E76" s="7">
        <f t="shared" si="1"/>
        <v>1.0725996133902018</v>
      </c>
      <c r="F76" s="19">
        <v>11.215599</v>
      </c>
      <c r="G76" s="19">
        <v>12.409839</v>
      </c>
      <c r="H76" s="19">
        <v>11.735479</v>
      </c>
      <c r="I76" s="19">
        <v>13.021055</v>
      </c>
      <c r="J76" s="19">
        <v>13.95474</v>
      </c>
      <c r="K76" s="19">
        <v>14.080023</v>
      </c>
      <c r="L76" s="19">
        <v>13.611544</v>
      </c>
      <c r="M76" s="19">
        <v>14.150336</v>
      </c>
      <c r="N76" s="19">
        <v>13.571629</v>
      </c>
      <c r="O76" s="19">
        <v>13.591978</v>
      </c>
      <c r="P76" s="19">
        <v>12.53684</v>
      </c>
      <c r="Q76" s="19">
        <v>12.593166</v>
      </c>
      <c r="R76" s="19">
        <v>12.282409</v>
      </c>
      <c r="S76" s="19">
        <v>12.575339</v>
      </c>
      <c r="T76" s="19">
        <v>14.526126</v>
      </c>
      <c r="U76" s="19">
        <v>17.054208</v>
      </c>
      <c r="V76" s="19">
        <v>18.710825</v>
      </c>
      <c r="W76" s="19">
        <v>17.85471</v>
      </c>
      <c r="X76" s="19">
        <v>18.352887</v>
      </c>
      <c r="Y76" s="19">
        <v>19.361866</v>
      </c>
      <c r="Z76" s="19">
        <v>17.8115</v>
      </c>
      <c r="AA76" s="19">
        <v>17.866463</v>
      </c>
      <c r="AB76" s="19">
        <v>18.66846</v>
      </c>
      <c r="AC76" s="19">
        <v>19.669247</v>
      </c>
      <c r="AD76" s="19">
        <v>14.017796</v>
      </c>
      <c r="AE76" s="19">
        <v>10.126813</v>
      </c>
      <c r="AF76" s="19">
        <v>11.061298</v>
      </c>
      <c r="AG76" s="19">
        <v>12.035066</v>
      </c>
      <c r="AH76" s="19">
        <v>12.566959</v>
      </c>
      <c r="AI76" s="19">
        <v>14.66538</v>
      </c>
      <c r="AJ76" s="19">
        <v>16.399127</v>
      </c>
      <c r="AK76" s="19">
        <v>13.306872</v>
      </c>
      <c r="AL76" s="19">
        <v>14.252422</v>
      </c>
      <c r="AM76" s="19">
        <v>15.035203</v>
      </c>
      <c r="AN76" s="19">
        <v>15.618317</v>
      </c>
      <c r="AO76" s="19">
        <v>15.396486</v>
      </c>
      <c r="AP76" s="19">
        <v>16.424484</v>
      </c>
      <c r="AQ76" s="19">
        <v>17.228936</v>
      </c>
      <c r="AR76" s="19">
        <v>14.757803</v>
      </c>
      <c r="AS76" s="19">
        <v>13.701139</v>
      </c>
      <c r="AT76" s="19">
        <v>13.367161</v>
      </c>
      <c r="AU76" s="19">
        <v>2014.5769</v>
      </c>
      <c r="AV76" s="19">
        <v>2067.6787</v>
      </c>
      <c r="AW76" s="19">
        <v>2100.7391</v>
      </c>
      <c r="AX76" s="19">
        <v>2162.6124</v>
      </c>
      <c r="AY76" s="19">
        <v>2170.0847</v>
      </c>
      <c r="AZ76" s="19">
        <v>2210.2985</v>
      </c>
      <c r="BA76" s="19">
        <v>2228.2216</v>
      </c>
      <c r="BB76" s="19">
        <v>2293.5046</v>
      </c>
      <c r="BC76" s="19">
        <v>2342.6142</v>
      </c>
      <c r="BD76" s="19">
        <v>2381.0651</v>
      </c>
      <c r="BE76" s="19">
        <v>2396.1023</v>
      </c>
      <c r="BF76" s="19">
        <v>2460.934</v>
      </c>
      <c r="BG76" s="19">
        <v>2537.0644</v>
      </c>
      <c r="BH76" s="19">
        <v>2685.3193</v>
      </c>
      <c r="BI76" s="19">
        <v>2729.7206</v>
      </c>
      <c r="BJ76" s="19">
        <v>2795.0248</v>
      </c>
      <c r="BK76" s="19">
        <v>2931.3352</v>
      </c>
      <c r="BL76" s="19">
        <v>3013.9304</v>
      </c>
      <c r="BM76" s="19">
        <v>3092.309</v>
      </c>
      <c r="BN76" s="19">
        <v>3187.9036</v>
      </c>
      <c r="BO76" s="19">
        <v>3288.9215</v>
      </c>
      <c r="BP76" s="19">
        <v>3307.4806</v>
      </c>
      <c r="BQ76" s="19">
        <v>3348.7361</v>
      </c>
      <c r="BR76" s="19">
        <v>3290.5011</v>
      </c>
      <c r="BS76" s="19">
        <v>2992.2428</v>
      </c>
      <c r="BT76" s="19">
        <v>2760.0706</v>
      </c>
      <c r="BU76" s="19">
        <v>2746.1655</v>
      </c>
      <c r="BV76" s="19">
        <v>2810.1653</v>
      </c>
      <c r="BW76" s="19">
        <v>2920.4605</v>
      </c>
      <c r="BX76" s="19">
        <v>2991.6065</v>
      </c>
      <c r="BY76" s="19">
        <v>3009.3216</v>
      </c>
      <c r="BZ76" s="19">
        <v>2948.0695</v>
      </c>
      <c r="CA76" s="19">
        <v>2887.1968</v>
      </c>
      <c r="CB76" s="19">
        <v>2884.6325</v>
      </c>
      <c r="CC76" s="19">
        <v>2950.9976</v>
      </c>
      <c r="CD76" s="19">
        <v>3029.3403</v>
      </c>
      <c r="CE76" s="19">
        <v>3122.2907</v>
      </c>
      <c r="CF76" s="19">
        <v>3357.6715</v>
      </c>
      <c r="CG76" s="19">
        <v>3221.3848</v>
      </c>
      <c r="CH76" s="19">
        <v>3334.743</v>
      </c>
      <c r="CI76" s="19">
        <v>3425.0357</v>
      </c>
      <c r="CJ76" s="2">
        <v>51.1123267418222</v>
      </c>
      <c r="CK76" s="2">
        <v>51.0241162066302</v>
      </c>
      <c r="CL76" s="2">
        <v>50.952891125737</v>
      </c>
      <c r="CM76" s="2">
        <v>50.8980229301499</v>
      </c>
      <c r="CN76" s="2">
        <v>50.8590204725571</v>
      </c>
      <c r="CO76" s="2">
        <v>50.8353516218956</v>
      </c>
      <c r="CP76" s="2">
        <v>50.9819357875102</v>
      </c>
      <c r="CQ76" s="2">
        <v>51.1492749753494</v>
      </c>
      <c r="CR76" s="2">
        <v>51.3349696381268</v>
      </c>
      <c r="CS76" s="2">
        <v>51.5368609762195</v>
      </c>
      <c r="CT76" s="2">
        <v>51.7530038574125</v>
      </c>
      <c r="CU76" s="2">
        <v>51.9168733261148</v>
      </c>
      <c r="CV76" s="2">
        <v>52.0974179439105</v>
      </c>
      <c r="CW76" s="2">
        <v>52.292717389118</v>
      </c>
      <c r="CX76" s="2">
        <v>52.5010344218655</v>
      </c>
      <c r="CY76" s="2">
        <v>52.7207964875541</v>
      </c>
      <c r="CZ76" s="2">
        <v>52.9041468177416</v>
      </c>
      <c r="DA76" s="2">
        <v>53.0999375348704</v>
      </c>
      <c r="DB76" s="2">
        <v>53.3083154004024</v>
      </c>
      <c r="DC76" s="2">
        <v>53.5294085688156</v>
      </c>
      <c r="DD76" s="2">
        <v>53.7633852399292</v>
      </c>
      <c r="DE76" s="2">
        <v>53.9621182703197</v>
      </c>
      <c r="DF76" s="2">
        <v>54.1592406118998</v>
      </c>
      <c r="DG76" s="2">
        <v>54.3587033943881</v>
      </c>
      <c r="DH76" s="2">
        <v>54.5641592631168</v>
      </c>
      <c r="DI76" s="2">
        <v>54.7789813944054</v>
      </c>
      <c r="DJ76" s="2">
        <v>54.9862860131387</v>
      </c>
      <c r="DK76" s="2">
        <v>55.1996371217601</v>
      </c>
      <c r="DL76" s="2">
        <v>55.4222193744201</v>
      </c>
      <c r="DM76" s="2">
        <v>55.6569804433161</v>
      </c>
      <c r="DN76" s="2">
        <v>55.9066526867628</v>
      </c>
      <c r="DO76" s="2">
        <v>56.1833034275503</v>
      </c>
      <c r="DP76" s="2">
        <v>56.4613318194395</v>
      </c>
      <c r="DQ76" s="2">
        <v>56.7407255860151</v>
      </c>
      <c r="DR76" s="2">
        <v>57.0215050330709</v>
      </c>
      <c r="DS76" s="2">
        <v>57.303678757993</v>
      </c>
      <c r="DT76" s="2">
        <v>57.6086213064617</v>
      </c>
      <c r="DU76" s="2">
        <v>57.9095775638829</v>
      </c>
      <c r="DV76" s="2">
        <v>58.2064725788999</v>
      </c>
      <c r="DW76" s="2">
        <v>58.4992264636739</v>
      </c>
      <c r="DX76" s="2">
        <v>58.787756194006</v>
      </c>
      <c r="DY76" s="2">
        <v>13828440</v>
      </c>
      <c r="DZ76" s="2">
        <v>14246244.492</v>
      </c>
      <c r="EA76" s="2">
        <v>14676684.762</v>
      </c>
      <c r="EB76" s="2">
        <v>15120143.337</v>
      </c>
      <c r="EC76" s="2">
        <v>15577014.33</v>
      </c>
      <c r="ED76" s="2">
        <v>16047703.8</v>
      </c>
      <c r="EE76" s="2">
        <v>16584484.89</v>
      </c>
      <c r="EF76" s="2">
        <v>17139221.817</v>
      </c>
      <c r="EG76" s="2">
        <v>17712515.254</v>
      </c>
      <c r="EH76" s="2">
        <v>18304985.97</v>
      </c>
      <c r="EI76" s="2">
        <v>18917275.5</v>
      </c>
      <c r="EJ76" s="2">
        <v>19524440.852</v>
      </c>
      <c r="EK76" s="2">
        <v>20151093.71</v>
      </c>
      <c r="EL76" s="2">
        <v>20797859.56</v>
      </c>
      <c r="EM76" s="2">
        <v>21465383.93</v>
      </c>
      <c r="EN76" s="2">
        <v>22154333.1</v>
      </c>
      <c r="EO76" s="2">
        <v>22844190.47</v>
      </c>
      <c r="EP76" s="2">
        <v>23555530.54</v>
      </c>
      <c r="EQ76" s="2">
        <v>24289022.34</v>
      </c>
      <c r="ER76" s="2">
        <v>25045355.74</v>
      </c>
      <c r="ES76" s="2">
        <v>25825242.1</v>
      </c>
      <c r="ET76" s="2">
        <v>26558762.39</v>
      </c>
      <c r="EU76" s="2">
        <v>27313117.04</v>
      </c>
      <c r="EV76" s="2">
        <v>28088897.83</v>
      </c>
      <c r="EW76" s="2">
        <v>28886713.34</v>
      </c>
      <c r="EX76" s="2">
        <v>29707189.4</v>
      </c>
      <c r="EY76" s="2">
        <v>30542517.47</v>
      </c>
      <c r="EZ76" s="2">
        <v>31401334.77</v>
      </c>
      <c r="FA76" s="2">
        <v>32284301.83</v>
      </c>
      <c r="FB76" s="2">
        <v>33192097.77</v>
      </c>
      <c r="FC76" s="2">
        <v>34125420.8</v>
      </c>
      <c r="FD76" s="2">
        <v>35078028.64</v>
      </c>
      <c r="FE76" s="2">
        <v>36057228.45</v>
      </c>
      <c r="FF76" s="2">
        <v>37063762.56</v>
      </c>
      <c r="FG76" s="2">
        <v>38098393.99</v>
      </c>
      <c r="FH76" s="2">
        <v>39161907.1</v>
      </c>
      <c r="FI76" s="2">
        <v>40273950.96</v>
      </c>
      <c r="FJ76" s="2">
        <v>41417572.67</v>
      </c>
      <c r="FK76" s="2">
        <v>42593668.95</v>
      </c>
      <c r="FL76" s="2">
        <v>43803161.94</v>
      </c>
      <c r="FM76" s="2">
        <v>45047000</v>
      </c>
      <c r="FN76" s="20">
        <v>27561</v>
      </c>
      <c r="FO76" s="20">
        <v>28308.29</v>
      </c>
      <c r="FP76" s="20">
        <v>29152.54</v>
      </c>
      <c r="FQ76" s="20">
        <v>30070.06</v>
      </c>
      <c r="FR76" s="20">
        <v>31037.11</v>
      </c>
      <c r="FS76" s="20">
        <v>32030</v>
      </c>
      <c r="FT76" s="20">
        <v>33102.03</v>
      </c>
      <c r="FU76" s="20">
        <v>34198.7</v>
      </c>
      <c r="FV76" s="20">
        <v>35310.34</v>
      </c>
      <c r="FW76" s="20">
        <v>36427.328</v>
      </c>
      <c r="FX76" s="20">
        <v>37540</v>
      </c>
      <c r="FY76" s="20">
        <v>38654.792</v>
      </c>
      <c r="FZ76" s="20">
        <v>39778.14</v>
      </c>
      <c r="GA76" s="20">
        <v>40900.38</v>
      </c>
      <c r="GB76" s="20">
        <v>42011.888</v>
      </c>
      <c r="GC76" s="20">
        <v>43103</v>
      </c>
      <c r="GD76" s="20">
        <v>44181.168</v>
      </c>
      <c r="GE76" s="20">
        <v>45244.032</v>
      </c>
      <c r="GF76" s="20">
        <v>46289.208</v>
      </c>
      <c r="GG76" s="20">
        <v>47314.328</v>
      </c>
      <c r="GH76" s="20">
        <v>48317</v>
      </c>
      <c r="GI76" s="20">
        <v>49343.12</v>
      </c>
      <c r="GJ76" s="20">
        <v>50535.44</v>
      </c>
      <c r="GK76" s="20">
        <v>51849.8</v>
      </c>
      <c r="GL76" s="20">
        <v>53242.04</v>
      </c>
      <c r="GM76" s="20">
        <v>54668</v>
      </c>
      <c r="GN76" s="20">
        <v>56157.12</v>
      </c>
      <c r="GO76" s="20">
        <v>57738.84</v>
      </c>
      <c r="GP76" s="20">
        <v>59369</v>
      </c>
      <c r="GQ76" s="20">
        <v>61003.44</v>
      </c>
      <c r="GR76" s="20">
        <v>62598</v>
      </c>
      <c r="GS76" s="20">
        <v>64061.728</v>
      </c>
      <c r="GT76" s="20">
        <v>65559.68</v>
      </c>
      <c r="GU76" s="20">
        <v>67092.66</v>
      </c>
      <c r="GV76" s="20">
        <v>68661.488</v>
      </c>
      <c r="GW76" s="20">
        <v>70267</v>
      </c>
      <c r="GX76" s="20">
        <v>71899</v>
      </c>
      <c r="GY76" s="20">
        <v>71324.68</v>
      </c>
      <c r="GZ76" s="20">
        <v>72775.448</v>
      </c>
      <c r="HA76" s="20">
        <v>74194.88</v>
      </c>
      <c r="HB76" s="20">
        <v>75580</v>
      </c>
    </row>
    <row r="77" spans="1:210" ht="12.75">
      <c r="A77" s="15" t="s">
        <v>76</v>
      </c>
      <c r="B77" s="15" t="s">
        <v>176</v>
      </c>
      <c r="C77" s="15">
        <v>76</v>
      </c>
      <c r="D77" s="16"/>
      <c r="E77" s="7">
        <f t="shared" si="1"/>
        <v>1.1556836472249163</v>
      </c>
      <c r="F77" s="19">
        <v>17.993491</v>
      </c>
      <c r="G77" s="19">
        <v>20.23482</v>
      </c>
      <c r="H77" s="19">
        <v>17.509324</v>
      </c>
      <c r="I77" s="19">
        <v>19.071064</v>
      </c>
      <c r="J77" s="19">
        <v>20.06664</v>
      </c>
      <c r="K77" s="19">
        <v>21.737343</v>
      </c>
      <c r="L77" s="19">
        <v>21.489871</v>
      </c>
      <c r="M77" s="19">
        <v>20.002358</v>
      </c>
      <c r="N77" s="19">
        <v>18.799643</v>
      </c>
      <c r="O77" s="19">
        <v>18.464407</v>
      </c>
      <c r="P77" s="19">
        <v>23.338861</v>
      </c>
      <c r="Q77" s="19">
        <v>20.580362</v>
      </c>
      <c r="R77" s="19">
        <v>22.058811</v>
      </c>
      <c r="S77" s="19">
        <v>23.482316</v>
      </c>
      <c r="T77" s="19">
        <v>20.069712</v>
      </c>
      <c r="U77" s="19">
        <v>12.866579</v>
      </c>
      <c r="V77" s="19">
        <v>15.533008</v>
      </c>
      <c r="W77" s="19">
        <v>19.178411</v>
      </c>
      <c r="X77" s="19">
        <v>20.922385</v>
      </c>
      <c r="Y77" s="19">
        <v>21.852559</v>
      </c>
      <c r="Z77" s="19">
        <v>22.526484</v>
      </c>
      <c r="AA77" s="19">
        <v>22.399791</v>
      </c>
      <c r="AB77" s="19">
        <v>21.994181</v>
      </c>
      <c r="AC77" s="19">
        <v>18.567584</v>
      </c>
      <c r="AD77" s="19">
        <v>15.864042</v>
      </c>
      <c r="AE77" s="19">
        <v>15.511571</v>
      </c>
      <c r="AF77" s="19">
        <v>15.814514</v>
      </c>
      <c r="AG77" s="19">
        <v>19.028776</v>
      </c>
      <c r="AH77" s="19">
        <v>21.357814</v>
      </c>
      <c r="AI77" s="19">
        <v>21.901193</v>
      </c>
      <c r="AJ77" s="19">
        <v>21.767538</v>
      </c>
      <c r="AK77" s="19">
        <v>22.5248</v>
      </c>
      <c r="AL77" s="19">
        <v>23.007081</v>
      </c>
      <c r="AM77" s="19">
        <v>20.631453</v>
      </c>
      <c r="AN77" s="19">
        <v>20.530887</v>
      </c>
      <c r="AO77" s="19">
        <v>23.861875</v>
      </c>
      <c r="AP77" s="19">
        <v>23.72672</v>
      </c>
      <c r="AQ77" s="19">
        <v>25.586908</v>
      </c>
      <c r="AR77" s="19">
        <v>27.569966</v>
      </c>
      <c r="AS77" s="19">
        <v>27.979519</v>
      </c>
      <c r="AT77" s="19">
        <v>28.21736</v>
      </c>
      <c r="AU77" s="19">
        <v>3428.9566</v>
      </c>
      <c r="AV77" s="19">
        <v>3654.5307</v>
      </c>
      <c r="AW77" s="19">
        <v>3832.907</v>
      </c>
      <c r="AX77" s="19">
        <v>4029.4733</v>
      </c>
      <c r="AY77" s="19">
        <v>4248.4022</v>
      </c>
      <c r="AZ77" s="19">
        <v>4552.1904</v>
      </c>
      <c r="BA77" s="19">
        <v>4731.1732</v>
      </c>
      <c r="BB77" s="19">
        <v>5073.4927</v>
      </c>
      <c r="BC77" s="19">
        <v>5645.8189</v>
      </c>
      <c r="BD77" s="19">
        <v>5800.8455</v>
      </c>
      <c r="BE77" s="19">
        <v>6296.3481</v>
      </c>
      <c r="BF77" s="19">
        <v>6745.7639</v>
      </c>
      <c r="BG77" s="19">
        <v>7308.767</v>
      </c>
      <c r="BH77" s="19">
        <v>8131.9467</v>
      </c>
      <c r="BI77" s="19">
        <v>8114.1474</v>
      </c>
      <c r="BJ77" s="19">
        <v>7438.6701</v>
      </c>
      <c r="BK77" s="19">
        <v>7763.085</v>
      </c>
      <c r="BL77" s="19">
        <v>8169.6561</v>
      </c>
      <c r="BM77" s="19">
        <v>8335.4851</v>
      </c>
      <c r="BN77" s="19">
        <v>8721.9462</v>
      </c>
      <c r="BO77" s="19">
        <v>9043.5768</v>
      </c>
      <c r="BP77" s="19">
        <v>9125.9149</v>
      </c>
      <c r="BQ77" s="19">
        <v>9264.9615</v>
      </c>
      <c r="BR77" s="19">
        <v>9188.7921</v>
      </c>
      <c r="BS77" s="19">
        <v>8967.2759</v>
      </c>
      <c r="BT77" s="19">
        <v>9211.896</v>
      </c>
      <c r="BU77" s="19">
        <v>9604.8004</v>
      </c>
      <c r="BV77" s="19">
        <v>10238.756</v>
      </c>
      <c r="BW77" s="19">
        <v>11051.378</v>
      </c>
      <c r="BX77" s="19">
        <v>11801.106</v>
      </c>
      <c r="BY77" s="19">
        <v>12306.788</v>
      </c>
      <c r="BZ77" s="19">
        <v>12920.574</v>
      </c>
      <c r="CA77" s="19">
        <v>13054.141</v>
      </c>
      <c r="CB77" s="19">
        <v>12780.077</v>
      </c>
      <c r="CC77" s="19">
        <v>12886.293</v>
      </c>
      <c r="CD77" s="19">
        <v>13026.352</v>
      </c>
      <c r="CE77" s="19">
        <v>13523.077</v>
      </c>
      <c r="CF77" s="19">
        <v>14023.633</v>
      </c>
      <c r="CG77" s="19">
        <v>14602.207</v>
      </c>
      <c r="CH77" s="19">
        <v>15438.369</v>
      </c>
      <c r="CI77" s="19">
        <v>15923.406</v>
      </c>
      <c r="CJ77" s="2">
        <v>62.859720902148</v>
      </c>
      <c r="CK77" s="2">
        <v>63.1246489549767</v>
      </c>
      <c r="CL77" s="2">
        <v>62.7744434466396</v>
      </c>
      <c r="CM77" s="2">
        <v>62.5716824348133</v>
      </c>
      <c r="CN77" s="2">
        <v>62.5154392984379</v>
      </c>
      <c r="CO77" s="2">
        <v>62.696630481219</v>
      </c>
      <c r="CP77" s="2">
        <v>62.5862782583875</v>
      </c>
      <c r="CQ77" s="2">
        <v>62.3783923761397</v>
      </c>
      <c r="CR77" s="2">
        <v>62.0492441443319</v>
      </c>
      <c r="CS77" s="2">
        <v>61.9255949742778</v>
      </c>
      <c r="CT77" s="2">
        <v>62.0423951261582</v>
      </c>
      <c r="CU77" s="2">
        <v>65.0183219921333</v>
      </c>
      <c r="CV77" s="2">
        <v>65.2200769319893</v>
      </c>
      <c r="CW77" s="2">
        <v>65.3089492644504</v>
      </c>
      <c r="CX77" s="2">
        <v>64.5089562942655</v>
      </c>
      <c r="CY77" s="2">
        <v>62.2030375013747</v>
      </c>
      <c r="CZ77" s="2">
        <v>61.600988626403</v>
      </c>
      <c r="DA77" s="2">
        <v>62.10030056055</v>
      </c>
      <c r="DB77" s="2">
        <v>62.5926081083909</v>
      </c>
      <c r="DC77" s="2">
        <v>63.0977560293965</v>
      </c>
      <c r="DD77" s="2">
        <v>63.6028077001843</v>
      </c>
      <c r="DE77" s="2">
        <v>63.5426794132575</v>
      </c>
      <c r="DF77" s="2">
        <v>63.6445921404429</v>
      </c>
      <c r="DG77" s="2">
        <v>63.8614400622834</v>
      </c>
      <c r="DH77" s="2">
        <v>64.1350778756632</v>
      </c>
      <c r="DI77" s="2">
        <v>64.4888337295483</v>
      </c>
      <c r="DJ77" s="2">
        <v>64.7207429949953</v>
      </c>
      <c r="DK77" s="2">
        <v>65.0574878026816</v>
      </c>
      <c r="DL77" s="2">
        <v>65.4571943519262</v>
      </c>
      <c r="DM77" s="2">
        <v>65.8929568481433</v>
      </c>
      <c r="DN77" s="2">
        <v>66.3993088116411</v>
      </c>
      <c r="DO77" s="2">
        <v>66.8718446549802</v>
      </c>
      <c r="DP77" s="2">
        <v>67.1776355224486</v>
      </c>
      <c r="DQ77" s="2">
        <v>67.3755796984111</v>
      </c>
      <c r="DR77" s="2">
        <v>67.5265010603918</v>
      </c>
      <c r="DS77" s="2">
        <v>67.6508230079581</v>
      </c>
      <c r="DT77" s="2">
        <v>67.7353415810675</v>
      </c>
      <c r="DU77" s="2">
        <v>67.7381676219206</v>
      </c>
      <c r="DV77" s="2">
        <v>67.6868106942215</v>
      </c>
      <c r="DW77" s="2">
        <v>67.6494245770347</v>
      </c>
      <c r="DX77" s="2">
        <v>67.6258992805755</v>
      </c>
      <c r="DY77" s="2">
        <v>5621607.7</v>
      </c>
      <c r="DZ77" s="2">
        <v>5641828.625</v>
      </c>
      <c r="EA77" s="2">
        <v>5662129.25</v>
      </c>
      <c r="EB77" s="2">
        <v>5682509.912</v>
      </c>
      <c r="EC77" s="2">
        <v>5702970.95</v>
      </c>
      <c r="ED77" s="2">
        <v>5723512.7</v>
      </c>
      <c r="EE77" s="2">
        <v>5700858.914</v>
      </c>
      <c r="EF77" s="2">
        <v>5678305.058</v>
      </c>
      <c r="EG77" s="2">
        <v>5655850.653</v>
      </c>
      <c r="EH77" s="2">
        <v>5633495.226</v>
      </c>
      <c r="EI77" s="2">
        <v>5611238.3</v>
      </c>
      <c r="EJ77" s="2">
        <v>5620183.753</v>
      </c>
      <c r="EK77" s="2">
        <v>5629144.84</v>
      </c>
      <c r="EL77" s="2">
        <v>5638121.59</v>
      </c>
      <c r="EM77" s="2">
        <v>5647114.034</v>
      </c>
      <c r="EN77" s="2">
        <v>5656122.2</v>
      </c>
      <c r="EO77" s="2">
        <v>5762772.486</v>
      </c>
      <c r="EP77" s="2">
        <v>5871583.418</v>
      </c>
      <c r="EQ77" s="2">
        <v>5982601.483</v>
      </c>
      <c r="ER77" s="2">
        <v>6095874.21</v>
      </c>
      <c r="ES77" s="2">
        <v>6211450.2</v>
      </c>
      <c r="ET77" s="2">
        <v>6259589.349</v>
      </c>
      <c r="EU77" s="2">
        <v>6308133.75</v>
      </c>
      <c r="EV77" s="2">
        <v>6357087.051</v>
      </c>
      <c r="EW77" s="2">
        <v>6406452.929</v>
      </c>
      <c r="EX77" s="2">
        <v>6456235.1</v>
      </c>
      <c r="EY77" s="2">
        <v>6478999.419</v>
      </c>
      <c r="EZ77" s="2">
        <v>6501845.331</v>
      </c>
      <c r="FA77" s="2">
        <v>6524773.133</v>
      </c>
      <c r="FB77" s="2">
        <v>6547783.122</v>
      </c>
      <c r="FC77" s="2">
        <v>6570875.6</v>
      </c>
      <c r="FD77" s="2">
        <v>6599582.349</v>
      </c>
      <c r="FE77" s="2">
        <v>6628417.297</v>
      </c>
      <c r="FF77" s="2">
        <v>6657381.03</v>
      </c>
      <c r="FG77" s="2">
        <v>6686474.135</v>
      </c>
      <c r="FH77" s="2">
        <v>6715697.2</v>
      </c>
      <c r="FI77" s="2">
        <v>6726119.419</v>
      </c>
      <c r="FJ77" s="2">
        <v>6736560.77</v>
      </c>
      <c r="FK77" s="2">
        <v>6747021.29</v>
      </c>
      <c r="FL77" s="2">
        <v>6757501.021</v>
      </c>
      <c r="FM77" s="2">
        <v>6768000</v>
      </c>
      <c r="FN77" s="20">
        <v>8623.2162</v>
      </c>
      <c r="FO77" s="20">
        <v>8617.913</v>
      </c>
      <c r="FP77" s="20">
        <v>8697.1728</v>
      </c>
      <c r="FQ77" s="20">
        <v>8756.7622</v>
      </c>
      <c r="FR77" s="20">
        <v>8796.1993</v>
      </c>
      <c r="FS77" s="20">
        <v>8802.3704</v>
      </c>
      <c r="FT77" s="20">
        <v>8782.9893</v>
      </c>
      <c r="FU77" s="20">
        <v>8777.3968</v>
      </c>
      <c r="FV77" s="20">
        <v>8789.064</v>
      </c>
      <c r="FW77" s="20">
        <v>8771.8043</v>
      </c>
      <c r="FX77" s="20">
        <v>8720.7</v>
      </c>
      <c r="FY77" s="20">
        <v>8644.7</v>
      </c>
      <c r="FZ77" s="20">
        <v>8631.7</v>
      </c>
      <c r="GA77" s="20">
        <v>8634.7</v>
      </c>
      <c r="GB77" s="20">
        <v>8755.7</v>
      </c>
      <c r="GC77" s="20">
        <v>9094.8</v>
      </c>
      <c r="GD77" s="20">
        <v>9356.8</v>
      </c>
      <c r="GE77" s="20">
        <v>9456.8</v>
      </c>
      <c r="GF77" s="20">
        <v>9559.8</v>
      </c>
      <c r="GG77" s="20">
        <v>9662.8</v>
      </c>
      <c r="GH77" s="20">
        <v>9767.8</v>
      </c>
      <c r="GI77" s="20">
        <v>9851.8</v>
      </c>
      <c r="GJ77" s="20">
        <v>9912.8</v>
      </c>
      <c r="GK77" s="20">
        <v>9955.8</v>
      </c>
      <c r="GL77" s="20">
        <v>9989.9</v>
      </c>
      <c r="GM77" s="20">
        <v>10011.9</v>
      </c>
      <c r="GN77" s="20">
        <v>10011.9</v>
      </c>
      <c r="GO77" s="20">
        <v>9994.9</v>
      </c>
      <c r="GP77" s="20">
        <v>9968.8</v>
      </c>
      <c r="GQ77" s="20">
        <v>9937.8</v>
      </c>
      <c r="GR77" s="20">
        <v>9899.8</v>
      </c>
      <c r="GS77" s="20">
        <v>9871.8</v>
      </c>
      <c r="GT77" s="20">
        <v>9867.8</v>
      </c>
      <c r="GU77" s="20">
        <v>9880.8</v>
      </c>
      <c r="GV77" s="20">
        <v>9902.8</v>
      </c>
      <c r="GW77" s="20">
        <v>9916.8</v>
      </c>
      <c r="GX77" s="20">
        <v>9926.9</v>
      </c>
      <c r="GY77" s="20">
        <v>9940.7</v>
      </c>
      <c r="GZ77" s="20">
        <v>9968.7</v>
      </c>
      <c r="HA77" s="20">
        <v>9990</v>
      </c>
      <c r="HB77" s="20">
        <v>10005</v>
      </c>
    </row>
    <row r="78" spans="1:210" ht="12.75">
      <c r="A78" s="15" t="s">
        <v>77</v>
      </c>
      <c r="B78" s="15" t="s">
        <v>178</v>
      </c>
      <c r="C78" s="15">
        <v>77</v>
      </c>
      <c r="D78" s="16"/>
      <c r="E78" s="7">
        <f t="shared" si="1"/>
        <v>4.263932151023235</v>
      </c>
      <c r="F78" s="19">
        <v>1.3324132</v>
      </c>
      <c r="G78" s="19">
        <v>1.4467476</v>
      </c>
      <c r="H78" s="19">
        <v>1.774436</v>
      </c>
      <c r="I78" s="19">
        <v>1.7370246</v>
      </c>
      <c r="J78" s="19">
        <v>1.8324493</v>
      </c>
      <c r="K78" s="19">
        <v>2.1239905</v>
      </c>
      <c r="L78" s="19">
        <v>2.0881562</v>
      </c>
      <c r="M78" s="19">
        <v>1.5993803</v>
      </c>
      <c r="N78" s="19">
        <v>1.8425276</v>
      </c>
      <c r="O78" s="19">
        <v>1.4838487</v>
      </c>
      <c r="P78" s="19">
        <v>1.5682642</v>
      </c>
      <c r="Q78" s="19">
        <v>2.0333479</v>
      </c>
      <c r="R78" s="19">
        <v>2.7048053</v>
      </c>
      <c r="S78" s="19">
        <v>2.6359266</v>
      </c>
      <c r="T78" s="19">
        <v>2.8844648</v>
      </c>
      <c r="U78" s="19">
        <v>3.8578281</v>
      </c>
      <c r="V78" s="19">
        <v>3.4873948</v>
      </c>
      <c r="W78" s="19">
        <v>3.9888552</v>
      </c>
      <c r="X78" s="19">
        <v>3.6008263</v>
      </c>
      <c r="Y78" s="19">
        <v>2.6519398</v>
      </c>
      <c r="Z78" s="19">
        <v>3.6761228</v>
      </c>
      <c r="AA78" s="19">
        <v>3.1585053</v>
      </c>
      <c r="AB78" s="19">
        <v>5.4194231</v>
      </c>
      <c r="AC78" s="19">
        <v>4.3249814</v>
      </c>
      <c r="AD78" s="19">
        <v>6.2393216</v>
      </c>
      <c r="AE78" s="19">
        <v>6.4065042</v>
      </c>
      <c r="AF78" s="19">
        <v>5.6745834</v>
      </c>
      <c r="AG78" s="19">
        <v>5.5633657</v>
      </c>
      <c r="AH78" s="19">
        <v>5.3532036</v>
      </c>
      <c r="AI78" s="19">
        <v>4.6392751</v>
      </c>
      <c r="AJ78" s="19">
        <v>3.7538832</v>
      </c>
      <c r="AK78" s="19">
        <v>2.9083962</v>
      </c>
      <c r="AL78" s="19">
        <v>3.5926153</v>
      </c>
      <c r="AM78" s="19">
        <v>4.0222652</v>
      </c>
      <c r="AN78" s="19">
        <v>4.2828206</v>
      </c>
      <c r="AO78" s="19">
        <v>3.1344515</v>
      </c>
      <c r="AP78" s="19">
        <v>3.2059046</v>
      </c>
      <c r="AQ78" s="19">
        <v>4.026428</v>
      </c>
      <c r="AR78" s="19">
        <v>4.6766111</v>
      </c>
      <c r="AS78" s="19">
        <v>3.7539779</v>
      </c>
      <c r="AT78" s="19">
        <v>3.3997887</v>
      </c>
      <c r="AU78" s="19">
        <v>937.8258</v>
      </c>
      <c r="AV78" s="19">
        <v>870.34244</v>
      </c>
      <c r="AW78" s="19">
        <v>936.00989</v>
      </c>
      <c r="AX78" s="19">
        <v>816.82669</v>
      </c>
      <c r="AY78" s="19">
        <v>699.2472</v>
      </c>
      <c r="AZ78" s="19">
        <v>735.17132</v>
      </c>
      <c r="BA78" s="19">
        <v>764.47476</v>
      </c>
      <c r="BB78" s="19">
        <v>784.74439</v>
      </c>
      <c r="BC78" s="19">
        <v>794.4596</v>
      </c>
      <c r="BD78" s="19">
        <v>857.61042</v>
      </c>
      <c r="BE78" s="19">
        <v>886.62253</v>
      </c>
      <c r="BF78" s="19">
        <v>868.17077</v>
      </c>
      <c r="BG78" s="19">
        <v>872.10716</v>
      </c>
      <c r="BH78" s="19">
        <v>883.63834</v>
      </c>
      <c r="BI78" s="19">
        <v>874.36976</v>
      </c>
      <c r="BJ78" s="19">
        <v>856.22379</v>
      </c>
      <c r="BK78" s="19">
        <v>985.85889</v>
      </c>
      <c r="BL78" s="19">
        <v>960.4422</v>
      </c>
      <c r="BM78" s="19">
        <v>1002.3928</v>
      </c>
      <c r="BN78" s="19">
        <v>1066.0651</v>
      </c>
      <c r="BO78" s="19">
        <v>1097.0494</v>
      </c>
      <c r="BP78" s="19">
        <v>1193.777</v>
      </c>
      <c r="BQ78" s="19">
        <v>1129.1357</v>
      </c>
      <c r="BR78" s="19">
        <v>1152.987</v>
      </c>
      <c r="BS78" s="19">
        <v>1044.1917</v>
      </c>
      <c r="BT78" s="19">
        <v>1073.7054</v>
      </c>
      <c r="BU78" s="19">
        <v>1105.8606</v>
      </c>
      <c r="BV78" s="19">
        <v>1088.7066</v>
      </c>
      <c r="BW78" s="19">
        <v>1100.2296</v>
      </c>
      <c r="BX78" s="19">
        <v>1093.9402</v>
      </c>
      <c r="BY78" s="19">
        <v>1066.4372</v>
      </c>
      <c r="BZ78" s="19">
        <v>1067.3882</v>
      </c>
      <c r="CA78" s="19">
        <v>1104.5478</v>
      </c>
      <c r="CB78" s="19">
        <v>979.23673</v>
      </c>
      <c r="CC78" s="19">
        <v>568.96707</v>
      </c>
      <c r="CD78" s="19">
        <v>740.73698</v>
      </c>
      <c r="CE78" s="19">
        <v>823.2475</v>
      </c>
      <c r="CF78" s="19">
        <v>775.75169</v>
      </c>
      <c r="CG78" s="19">
        <v>822.25232</v>
      </c>
      <c r="CH78" s="19">
        <v>873.68642</v>
      </c>
      <c r="CI78" s="19">
        <v>895.28637</v>
      </c>
      <c r="CJ78" s="2">
        <v>52.4494310722101</v>
      </c>
      <c r="CK78" s="2">
        <v>52.39562412536</v>
      </c>
      <c r="CL78" s="2">
        <v>52.3189793898487</v>
      </c>
      <c r="CM78" s="2">
        <v>52.2201802667254</v>
      </c>
      <c r="CN78" s="2">
        <v>52.0993689889985</v>
      </c>
      <c r="CO78" s="2">
        <v>51.9570562362551</v>
      </c>
      <c r="CP78" s="2">
        <v>51.650778787602</v>
      </c>
      <c r="CQ78" s="2">
        <v>51.3419195974414</v>
      </c>
      <c r="CR78" s="2">
        <v>51.0280765367089</v>
      </c>
      <c r="CS78" s="2">
        <v>50.7079896036135</v>
      </c>
      <c r="CT78" s="2">
        <v>50.3806947424893</v>
      </c>
      <c r="CU78" s="2">
        <v>50.1889574426633</v>
      </c>
      <c r="CV78" s="2">
        <v>49.9890008048411</v>
      </c>
      <c r="CW78" s="2">
        <v>49.7820141513109</v>
      </c>
      <c r="CX78" s="2">
        <v>49.5691410875222</v>
      </c>
      <c r="CY78" s="2">
        <v>49.3520392335766</v>
      </c>
      <c r="CZ78" s="2">
        <v>49.2616404530108</v>
      </c>
      <c r="DA78" s="2">
        <v>49.164085785728</v>
      </c>
      <c r="DB78" s="2">
        <v>49.0606091855602</v>
      </c>
      <c r="DC78" s="2">
        <v>48.9544402613908</v>
      </c>
      <c r="DD78" s="2">
        <v>48.8495022273872</v>
      </c>
      <c r="DE78" s="2">
        <v>48.8591327381187</v>
      </c>
      <c r="DF78" s="2">
        <v>48.9329707294015</v>
      </c>
      <c r="DG78" s="2">
        <v>49.0213896803176</v>
      </c>
      <c r="DH78" s="2">
        <v>49.0479619371254</v>
      </c>
      <c r="DI78" s="2">
        <v>48.9959725891678</v>
      </c>
      <c r="DJ78" s="2">
        <v>49.0687176980673</v>
      </c>
      <c r="DK78" s="2">
        <v>49.2385856580821</v>
      </c>
      <c r="DL78" s="2">
        <v>49.50646328824</v>
      </c>
      <c r="DM78" s="2">
        <v>49.8740314678879</v>
      </c>
      <c r="DN78" s="2">
        <v>50.3434570031636</v>
      </c>
      <c r="DO78" s="2">
        <v>48.3181759440559</v>
      </c>
      <c r="DP78" s="2">
        <v>46.3839921360544</v>
      </c>
      <c r="DQ78" s="2">
        <v>44.6193302387268</v>
      </c>
      <c r="DR78" s="2">
        <v>53.2899501926164</v>
      </c>
      <c r="DS78" s="2">
        <v>51.19085625</v>
      </c>
      <c r="DT78" s="2">
        <v>50.92372495912</v>
      </c>
      <c r="DU78" s="2">
        <v>45.3716054225489</v>
      </c>
      <c r="DV78" s="2">
        <v>46.2203365823566</v>
      </c>
      <c r="DW78" s="2">
        <v>47.147684211793</v>
      </c>
      <c r="DX78" s="2">
        <v>48.1664315937941</v>
      </c>
      <c r="DY78" s="2">
        <v>1438163.4</v>
      </c>
      <c r="DZ78" s="2">
        <v>1478913.647</v>
      </c>
      <c r="EA78" s="2">
        <v>1520818.5567</v>
      </c>
      <c r="EB78" s="2">
        <v>1563910.8467</v>
      </c>
      <c r="EC78" s="2">
        <v>1608224.1617</v>
      </c>
      <c r="ED78" s="2">
        <v>1653793.1</v>
      </c>
      <c r="EE78" s="2">
        <v>1696418.1785</v>
      </c>
      <c r="EF78" s="2">
        <v>1740141.9493</v>
      </c>
      <c r="EG78" s="2">
        <v>1784992.7341</v>
      </c>
      <c r="EH78" s="2">
        <v>1830999.5842</v>
      </c>
      <c r="EI78" s="2">
        <v>1878192.3</v>
      </c>
      <c r="EJ78" s="2">
        <v>1932089.1624</v>
      </c>
      <c r="EK78" s="2">
        <v>1987532.6786</v>
      </c>
      <c r="EL78" s="2">
        <v>2044567.234</v>
      </c>
      <c r="EM78" s="2">
        <v>2103238.484</v>
      </c>
      <c r="EN78" s="2">
        <v>2163593.4</v>
      </c>
      <c r="EO78" s="2">
        <v>2230966.099</v>
      </c>
      <c r="EP78" s="2">
        <v>2300436.738</v>
      </c>
      <c r="EQ78" s="2">
        <v>2372070.642</v>
      </c>
      <c r="ER78" s="2">
        <v>2445935.176</v>
      </c>
      <c r="ES78" s="2">
        <v>2522099.8</v>
      </c>
      <c r="ET78" s="2">
        <v>2605427.911</v>
      </c>
      <c r="EU78" s="2">
        <v>2691509.122</v>
      </c>
      <c r="EV78" s="2">
        <v>2780434.397</v>
      </c>
      <c r="EW78" s="2">
        <v>2872297.699</v>
      </c>
      <c r="EX78" s="2">
        <v>2967196.1</v>
      </c>
      <c r="EY78" s="2">
        <v>3066991.131</v>
      </c>
      <c r="EZ78" s="2">
        <v>3170142.632</v>
      </c>
      <c r="FA78" s="2">
        <v>3276763.496</v>
      </c>
      <c r="FB78" s="2">
        <v>3386970.414</v>
      </c>
      <c r="FC78" s="2">
        <v>3500884</v>
      </c>
      <c r="FD78" s="2">
        <v>3454749.58</v>
      </c>
      <c r="FE78" s="2">
        <v>3409223.422</v>
      </c>
      <c r="FF78" s="2">
        <v>3364297.5</v>
      </c>
      <c r="FG78" s="2">
        <v>3319963.897</v>
      </c>
      <c r="FH78" s="2">
        <v>3276214.8</v>
      </c>
      <c r="FI78" s="2">
        <v>3425638.978</v>
      </c>
      <c r="FJ78" s="2">
        <v>3582169.917</v>
      </c>
      <c r="FK78" s="2">
        <v>3746158.28</v>
      </c>
      <c r="FL78" s="2">
        <v>3917972.558</v>
      </c>
      <c r="FM78" s="2">
        <v>4098000</v>
      </c>
      <c r="FN78" s="20">
        <v>2742</v>
      </c>
      <c r="FO78" s="20">
        <v>2822.59</v>
      </c>
      <c r="FP78" s="20">
        <v>2906.82</v>
      </c>
      <c r="FQ78" s="20">
        <v>2994.84</v>
      </c>
      <c r="FR78" s="20">
        <v>3086.84</v>
      </c>
      <c r="FS78" s="20">
        <v>3183</v>
      </c>
      <c r="FT78" s="20">
        <v>3284.4</v>
      </c>
      <c r="FU78" s="20">
        <v>3389.32</v>
      </c>
      <c r="FV78" s="20">
        <v>3498.06</v>
      </c>
      <c r="FW78" s="20">
        <v>3610.87</v>
      </c>
      <c r="FX78" s="20">
        <v>3728</v>
      </c>
      <c r="FY78" s="20">
        <v>3849.63</v>
      </c>
      <c r="FZ78" s="20">
        <v>3975.94</v>
      </c>
      <c r="GA78" s="20">
        <v>4107.04</v>
      </c>
      <c r="GB78" s="20">
        <v>4243.04</v>
      </c>
      <c r="GC78" s="20">
        <v>4384</v>
      </c>
      <c r="GD78" s="20">
        <v>4528.81</v>
      </c>
      <c r="GE78" s="20">
        <v>4679.1</v>
      </c>
      <c r="GF78" s="20">
        <v>4834.98</v>
      </c>
      <c r="GG78" s="20">
        <v>4996.35</v>
      </c>
      <c r="GH78" s="20">
        <v>5163</v>
      </c>
      <c r="GI78" s="20">
        <v>5332.53</v>
      </c>
      <c r="GJ78" s="20">
        <v>5500.4</v>
      </c>
      <c r="GK78" s="20">
        <v>5671.88</v>
      </c>
      <c r="GL78" s="20">
        <v>5856.1</v>
      </c>
      <c r="GM78" s="20">
        <v>6056</v>
      </c>
      <c r="GN78" s="20">
        <v>6250.4</v>
      </c>
      <c r="GO78" s="20">
        <v>6438.33</v>
      </c>
      <c r="GP78" s="20">
        <v>6618.86</v>
      </c>
      <c r="GQ78" s="20">
        <v>6791.05</v>
      </c>
      <c r="GR78" s="20">
        <v>6954</v>
      </c>
      <c r="GS78" s="20">
        <v>7150</v>
      </c>
      <c r="GT78" s="20">
        <v>7350</v>
      </c>
      <c r="GU78" s="20">
        <v>7540</v>
      </c>
      <c r="GV78" s="20">
        <v>6230</v>
      </c>
      <c r="GW78" s="20">
        <v>6400</v>
      </c>
      <c r="GX78" s="20">
        <v>6727</v>
      </c>
      <c r="GY78" s="20">
        <v>7895.18</v>
      </c>
      <c r="GZ78" s="20">
        <v>8105</v>
      </c>
      <c r="HA78" s="20">
        <v>8310</v>
      </c>
      <c r="HB78" s="20">
        <v>8508</v>
      </c>
    </row>
    <row r="79" spans="1:210" ht="12.75">
      <c r="A79" s="15" t="s">
        <v>78</v>
      </c>
      <c r="B79" s="15" t="s">
        <v>179</v>
      </c>
      <c r="C79" s="15">
        <v>78</v>
      </c>
      <c r="D79" s="16"/>
      <c r="E79" s="7">
        <f t="shared" si="1"/>
        <v>1.1775426907235582</v>
      </c>
      <c r="F79" s="19">
        <v>5.3255066</v>
      </c>
      <c r="G79" s="19">
        <v>6.1804401</v>
      </c>
      <c r="H79" s="19">
        <v>4.9493452</v>
      </c>
      <c r="I79" s="19">
        <v>7.0314995</v>
      </c>
      <c r="J79" s="19">
        <v>7.4215185</v>
      </c>
      <c r="K79" s="19">
        <v>7.1499339</v>
      </c>
      <c r="L79" s="19">
        <v>5.9979831</v>
      </c>
      <c r="M79" s="19">
        <v>6.7730972</v>
      </c>
      <c r="N79" s="19">
        <v>6.921299</v>
      </c>
      <c r="O79" s="19">
        <v>7.9295501</v>
      </c>
      <c r="P79" s="19">
        <v>8.8386083</v>
      </c>
      <c r="Q79" s="19">
        <v>9.5904725</v>
      </c>
      <c r="R79" s="19">
        <v>10.775522</v>
      </c>
      <c r="S79" s="19">
        <v>10.484305</v>
      </c>
      <c r="T79" s="19">
        <v>9.7295291</v>
      </c>
      <c r="U79" s="19">
        <v>9.5748976</v>
      </c>
      <c r="V79" s="19">
        <v>8.0138358</v>
      </c>
      <c r="W79" s="19">
        <v>8.0528005</v>
      </c>
      <c r="X79" s="19">
        <v>7.1231814</v>
      </c>
      <c r="Y79" s="19">
        <v>5.8960999</v>
      </c>
      <c r="Z79" s="19">
        <v>5.5140512</v>
      </c>
      <c r="AA79" s="19">
        <v>5.4561526</v>
      </c>
      <c r="AB79" s="19">
        <v>6.0272594</v>
      </c>
      <c r="AC79" s="19">
        <v>6.2544587</v>
      </c>
      <c r="AD79" s="19">
        <v>6.3012742</v>
      </c>
      <c r="AE79" s="19">
        <v>4.9762743</v>
      </c>
      <c r="AF79" s="19">
        <v>5.3610295</v>
      </c>
      <c r="AG79" s="19">
        <v>6.8530381</v>
      </c>
      <c r="AH79" s="19">
        <v>6.7300875</v>
      </c>
      <c r="AI79" s="19">
        <v>5.9923367</v>
      </c>
      <c r="AJ79" s="19">
        <v>7.3065966</v>
      </c>
      <c r="AK79" s="19">
        <v>6.4548886</v>
      </c>
      <c r="AL79" s="19">
        <v>7.7622138</v>
      </c>
      <c r="AM79" s="19">
        <v>7.1382779</v>
      </c>
      <c r="AN79" s="19">
        <v>6.462476</v>
      </c>
      <c r="AO79" s="19">
        <v>6.3184831</v>
      </c>
      <c r="AP79" s="19">
        <v>6.6575587</v>
      </c>
      <c r="AQ79" s="19">
        <v>6.6217229</v>
      </c>
      <c r="AR79" s="19">
        <v>7.8286173</v>
      </c>
      <c r="AS79" s="19">
        <v>7.2578339</v>
      </c>
      <c r="AT79" s="19">
        <v>7.1667293</v>
      </c>
      <c r="AU79" s="19">
        <v>1817.5596</v>
      </c>
      <c r="AV79" s="19">
        <v>1785.7734</v>
      </c>
      <c r="AW79" s="19">
        <v>1768.4025</v>
      </c>
      <c r="AX79" s="19">
        <v>1669.3617</v>
      </c>
      <c r="AY79" s="19">
        <v>1674.1811</v>
      </c>
      <c r="AZ79" s="19">
        <v>1706.6355</v>
      </c>
      <c r="BA79" s="19">
        <v>1731.214</v>
      </c>
      <c r="BB79" s="19">
        <v>1633.9131</v>
      </c>
      <c r="BC79" s="19">
        <v>1711.089</v>
      </c>
      <c r="BD79" s="19">
        <v>1557.9277</v>
      </c>
      <c r="BE79" s="19">
        <v>1626.9905</v>
      </c>
      <c r="BF79" s="19">
        <v>1562.4112</v>
      </c>
      <c r="BG79" s="19">
        <v>1621.0902</v>
      </c>
      <c r="BH79" s="19">
        <v>1470.7181</v>
      </c>
      <c r="BI79" s="19">
        <v>1511.0913</v>
      </c>
      <c r="BJ79" s="19">
        <v>1575.5405</v>
      </c>
      <c r="BK79" s="19">
        <v>1691.7183</v>
      </c>
      <c r="BL79" s="19">
        <v>1571.026</v>
      </c>
      <c r="BM79" s="19">
        <v>1479.195</v>
      </c>
      <c r="BN79" s="19">
        <v>1561.624</v>
      </c>
      <c r="BO79" s="19">
        <v>1462.0882</v>
      </c>
      <c r="BP79" s="19">
        <v>1376.8324</v>
      </c>
      <c r="BQ79" s="19">
        <v>1587.7515</v>
      </c>
      <c r="BR79" s="19">
        <v>1585.6389</v>
      </c>
      <c r="BS79" s="19">
        <v>1467.9849</v>
      </c>
      <c r="BT79" s="19">
        <v>1490.6191</v>
      </c>
      <c r="BU79" s="19">
        <v>1519.7146</v>
      </c>
      <c r="BV79" s="19">
        <v>1518.6852</v>
      </c>
      <c r="BW79" s="19">
        <v>1564.8768</v>
      </c>
      <c r="BX79" s="19">
        <v>1508.8693</v>
      </c>
      <c r="BY79" s="19">
        <v>1505.0202</v>
      </c>
      <c r="BZ79" s="19">
        <v>1482.3554</v>
      </c>
      <c r="CA79" s="19">
        <v>1448.1184</v>
      </c>
      <c r="CB79" s="19">
        <v>1396.5719</v>
      </c>
      <c r="CC79" s="19">
        <v>1431.9577</v>
      </c>
      <c r="CD79" s="19">
        <v>1456.8346</v>
      </c>
      <c r="CE79" s="19">
        <v>1477.7017</v>
      </c>
      <c r="CF79" s="19">
        <v>1512.8126</v>
      </c>
      <c r="CG79" s="19">
        <v>1523.762</v>
      </c>
      <c r="CH79" s="19">
        <v>1576.8376</v>
      </c>
      <c r="CI79" s="19">
        <v>1621.795</v>
      </c>
      <c r="CJ79" s="2">
        <v>53.5209507373706</v>
      </c>
      <c r="CK79" s="2">
        <v>53.3771230239814</v>
      </c>
      <c r="CL79" s="2">
        <v>53.2298791833643</v>
      </c>
      <c r="CM79" s="2">
        <v>53.0742101811059</v>
      </c>
      <c r="CN79" s="2">
        <v>52.903919808703</v>
      </c>
      <c r="CO79" s="2">
        <v>52.7147710976282</v>
      </c>
      <c r="CP79" s="2">
        <v>52.7196754213076</v>
      </c>
      <c r="CQ79" s="2">
        <v>52.7066010401965</v>
      </c>
      <c r="CR79" s="2">
        <v>52.675683893592</v>
      </c>
      <c r="CS79" s="2">
        <v>52.6266640036013</v>
      </c>
      <c r="CT79" s="2">
        <v>52.560214045214</v>
      </c>
      <c r="CU79" s="2">
        <v>52.5350266902251</v>
      </c>
      <c r="CV79" s="2">
        <v>52.4889287579177</v>
      </c>
      <c r="CW79" s="2">
        <v>52.4329189791081</v>
      </c>
      <c r="CX79" s="2">
        <v>52.3816735878353</v>
      </c>
      <c r="CY79" s="2">
        <v>52.343645443196</v>
      </c>
      <c r="CZ79" s="2">
        <v>52.2335701992983</v>
      </c>
      <c r="DA79" s="2">
        <v>52.1279430739292</v>
      </c>
      <c r="DB79" s="2">
        <v>52.0257471534509</v>
      </c>
      <c r="DC79" s="2">
        <v>51.9261944829866</v>
      </c>
      <c r="DD79" s="2">
        <v>51.8286998916576</v>
      </c>
      <c r="DE79" s="2">
        <v>51.765913660805</v>
      </c>
      <c r="DF79" s="2">
        <v>51.7088419647597</v>
      </c>
      <c r="DG79" s="2">
        <v>51.6532215555943</v>
      </c>
      <c r="DH79" s="2">
        <v>51.5932016426376</v>
      </c>
      <c r="DI79" s="2">
        <v>51.5272690196078</v>
      </c>
      <c r="DJ79" s="2">
        <v>51.5398898549752</v>
      </c>
      <c r="DK79" s="2">
        <v>51.5597393687545</v>
      </c>
      <c r="DL79" s="2">
        <v>51.5870299962932</v>
      </c>
      <c r="DM79" s="2">
        <v>51.6216662598136</v>
      </c>
      <c r="DN79" s="2">
        <v>51.663637232155</v>
      </c>
      <c r="DO79" s="2">
        <v>52.0481981449328</v>
      </c>
      <c r="DP79" s="2">
        <v>52.2375246557469</v>
      </c>
      <c r="DQ79" s="2">
        <v>52.3050912549222</v>
      </c>
      <c r="DR79" s="2">
        <v>52.3202227868036</v>
      </c>
      <c r="DS79" s="2">
        <v>52.3460990600145</v>
      </c>
      <c r="DT79" s="2">
        <v>52.3821369081534</v>
      </c>
      <c r="DU79" s="2">
        <v>52.357751845257</v>
      </c>
      <c r="DV79" s="2">
        <v>52.3325394723879</v>
      </c>
      <c r="DW79" s="2">
        <v>52.3596840954852</v>
      </c>
      <c r="DX79" s="2">
        <v>52.4868835257083</v>
      </c>
      <c r="DY79" s="2">
        <v>1705712.7</v>
      </c>
      <c r="DZ79" s="2">
        <v>1745004.9059</v>
      </c>
      <c r="EA79" s="2">
        <v>1785202.3961</v>
      </c>
      <c r="EB79" s="2">
        <v>1826326.0317</v>
      </c>
      <c r="EC79" s="2">
        <v>1868397.1551</v>
      </c>
      <c r="ED79" s="2">
        <v>1911437.6</v>
      </c>
      <c r="EE79" s="2">
        <v>1963343.9763</v>
      </c>
      <c r="EF79" s="2">
        <v>2016659.969</v>
      </c>
      <c r="EG79" s="2">
        <v>2071423.861</v>
      </c>
      <c r="EH79" s="2">
        <v>2127674.975</v>
      </c>
      <c r="EI79" s="2">
        <v>2185453.7</v>
      </c>
      <c r="EJ79" s="2">
        <v>2247826.694</v>
      </c>
      <c r="EK79" s="2">
        <v>2311979.845</v>
      </c>
      <c r="EL79" s="2">
        <v>2377963.958</v>
      </c>
      <c r="EM79" s="2">
        <v>2445831.294</v>
      </c>
      <c r="EN79" s="2">
        <v>2515635.6</v>
      </c>
      <c r="EO79" s="2">
        <v>2582871.696</v>
      </c>
      <c r="EP79" s="2">
        <v>2651904.848</v>
      </c>
      <c r="EQ79" s="2">
        <v>2722783.085</v>
      </c>
      <c r="ER79" s="2">
        <v>2795555.725</v>
      </c>
      <c r="ES79" s="2">
        <v>2870273.4</v>
      </c>
      <c r="ET79" s="2">
        <v>2948777.976</v>
      </c>
      <c r="EU79" s="2">
        <v>3029429.728</v>
      </c>
      <c r="EV79" s="2">
        <v>3112287.385</v>
      </c>
      <c r="EW79" s="2">
        <v>3197411.282</v>
      </c>
      <c r="EX79" s="2">
        <v>3284863.4</v>
      </c>
      <c r="EY79" s="2">
        <v>3379372.652</v>
      </c>
      <c r="EZ79" s="2">
        <v>3476601.042</v>
      </c>
      <c r="FA79" s="2">
        <v>3576626.805</v>
      </c>
      <c r="FB79" s="2">
        <v>3679530.425</v>
      </c>
      <c r="FC79" s="2">
        <v>3785394.7</v>
      </c>
      <c r="FD79" s="2">
        <v>3890987.968</v>
      </c>
      <c r="FE79" s="2">
        <v>3999529.509</v>
      </c>
      <c r="FF79" s="2">
        <v>4111101.715</v>
      </c>
      <c r="FG79" s="2">
        <v>4225789.29</v>
      </c>
      <c r="FH79" s="2">
        <v>4343679.3</v>
      </c>
      <c r="FI79" s="2">
        <v>4468018.179</v>
      </c>
      <c r="FJ79" s="2">
        <v>4595916.335</v>
      </c>
      <c r="FK79" s="2">
        <v>4727475.653</v>
      </c>
      <c r="FL79" s="2">
        <v>4862800.941</v>
      </c>
      <c r="FM79" s="2">
        <v>5002000</v>
      </c>
      <c r="FN79" s="20">
        <v>3187</v>
      </c>
      <c r="FO79" s="20">
        <v>3269.2</v>
      </c>
      <c r="FP79" s="20">
        <v>3353.76</v>
      </c>
      <c r="FQ79" s="20">
        <v>3441.08</v>
      </c>
      <c r="FR79" s="20">
        <v>3531.68</v>
      </c>
      <c r="FS79" s="20">
        <v>3626</v>
      </c>
      <c r="FT79" s="20">
        <v>3724.12</v>
      </c>
      <c r="FU79" s="20">
        <v>3826.2</v>
      </c>
      <c r="FV79" s="20">
        <v>3932.41</v>
      </c>
      <c r="FW79" s="20">
        <v>4042.96</v>
      </c>
      <c r="FX79" s="20">
        <v>4158</v>
      </c>
      <c r="FY79" s="20">
        <v>4278.72</v>
      </c>
      <c r="FZ79" s="20">
        <v>4404.7</v>
      </c>
      <c r="GA79" s="20">
        <v>4535.25</v>
      </c>
      <c r="GB79" s="20">
        <v>4669.25</v>
      </c>
      <c r="GC79" s="20">
        <v>4806</v>
      </c>
      <c r="GD79" s="20">
        <v>4944.85</v>
      </c>
      <c r="GE79" s="20">
        <v>5087.3</v>
      </c>
      <c r="GF79" s="20">
        <v>5233.53</v>
      </c>
      <c r="GG79" s="20">
        <v>5383.71</v>
      </c>
      <c r="GH79" s="20">
        <v>5538</v>
      </c>
      <c r="GI79" s="20">
        <v>5696.42</v>
      </c>
      <c r="GJ79" s="20">
        <v>5858.89</v>
      </c>
      <c r="GK79" s="20">
        <v>6025.81</v>
      </c>
      <c r="GL79" s="20">
        <v>6197.76</v>
      </c>
      <c r="GM79" s="20">
        <v>6375</v>
      </c>
      <c r="GN79" s="20">
        <v>6556.53</v>
      </c>
      <c r="GO79" s="20">
        <v>6742.41</v>
      </c>
      <c r="GP79" s="20">
        <v>6932.73</v>
      </c>
      <c r="GQ79" s="20">
        <v>7127.57</v>
      </c>
      <c r="GR79" s="20">
        <v>7327</v>
      </c>
      <c r="GS79" s="20">
        <v>7500.77</v>
      </c>
      <c r="GT79" s="20">
        <v>7692.1</v>
      </c>
      <c r="GU79" s="20">
        <v>7896.86</v>
      </c>
      <c r="GV79" s="20">
        <v>8110.87</v>
      </c>
      <c r="GW79" s="20">
        <v>8330</v>
      </c>
      <c r="GX79" s="20">
        <v>8557.01</v>
      </c>
      <c r="GY79" s="20">
        <v>8777.14</v>
      </c>
      <c r="GZ79" s="20">
        <v>9032.38</v>
      </c>
      <c r="HA79" s="20">
        <v>9286.27</v>
      </c>
      <c r="HB79" s="20">
        <v>9530</v>
      </c>
    </row>
    <row r="80" spans="1:210" ht="12.75">
      <c r="A80" s="15" t="s">
        <v>79</v>
      </c>
      <c r="B80" s="15" t="s">
        <v>181</v>
      </c>
      <c r="C80" s="15">
        <v>79</v>
      </c>
      <c r="D80" s="16"/>
      <c r="G80" s="19">
        <v>1.1487685</v>
      </c>
      <c r="H80" s="19">
        <v>1.372138</v>
      </c>
      <c r="I80" s="19">
        <v>1.770055</v>
      </c>
      <c r="J80" s="19">
        <v>1.8817122</v>
      </c>
      <c r="K80" s="19">
        <v>2.0415689</v>
      </c>
      <c r="L80" s="19">
        <v>2.6080568</v>
      </c>
      <c r="M80" s="19">
        <v>2.0346901</v>
      </c>
      <c r="N80" s="19">
        <v>1.7201663</v>
      </c>
      <c r="O80" s="19">
        <v>2.0498399</v>
      </c>
      <c r="P80" s="19">
        <v>2.5476863</v>
      </c>
      <c r="Q80" s="19">
        <v>2.2346124</v>
      </c>
      <c r="R80" s="19">
        <v>1.5859633</v>
      </c>
      <c r="S80" s="19">
        <v>1.7250819</v>
      </c>
      <c r="T80" s="19">
        <v>2.2844587</v>
      </c>
      <c r="U80" s="19">
        <v>2.1180016</v>
      </c>
      <c r="V80" s="19">
        <v>1.4219279</v>
      </c>
      <c r="W80" s="19">
        <v>1.832641</v>
      </c>
      <c r="X80" s="19">
        <v>1.7489866</v>
      </c>
      <c r="Y80" s="19">
        <v>2.1816789</v>
      </c>
      <c r="Z80" s="19">
        <v>2.3880887</v>
      </c>
      <c r="AA80" s="19">
        <v>2.7662559</v>
      </c>
      <c r="AB80" s="19">
        <v>1.8467237</v>
      </c>
      <c r="AC80" s="19">
        <v>1.9002132</v>
      </c>
      <c r="AD80" s="19">
        <v>1.758037</v>
      </c>
      <c r="AE80" s="19">
        <v>1.4469581</v>
      </c>
      <c r="AF80" s="19">
        <v>2.0489374</v>
      </c>
      <c r="AG80" s="19">
        <v>4.4629036</v>
      </c>
      <c r="AH80" s="19">
        <v>4.5193508</v>
      </c>
      <c r="AI80" s="19">
        <v>5.5881374</v>
      </c>
      <c r="AJ80" s="19">
        <v>5.6333913</v>
      </c>
      <c r="AK80" s="19">
        <v>5.943454</v>
      </c>
      <c r="AL80" s="19">
        <v>4.523184</v>
      </c>
      <c r="AM80" s="19">
        <v>4.5529349</v>
      </c>
      <c r="AN80" s="19">
        <v>4.4485661</v>
      </c>
      <c r="AO80" s="19">
        <v>3.227112</v>
      </c>
      <c r="AP80" s="19">
        <v>5.265152</v>
      </c>
      <c r="AR80" s="19">
        <v>4.3489866</v>
      </c>
      <c r="AV80" s="19">
        <v>1070.2777</v>
      </c>
      <c r="AW80" s="19">
        <v>1202.0843</v>
      </c>
      <c r="AX80" s="19">
        <v>1249.9928</v>
      </c>
      <c r="AY80" s="19">
        <v>1253.9888</v>
      </c>
      <c r="AZ80" s="19">
        <v>1246.8891</v>
      </c>
      <c r="BA80" s="19">
        <v>1274.0855</v>
      </c>
      <c r="BB80" s="19">
        <v>1180.8819</v>
      </c>
      <c r="BC80" s="19">
        <v>1345.4283</v>
      </c>
      <c r="BD80" s="19">
        <v>1396.9762</v>
      </c>
      <c r="BE80" s="19">
        <v>1496.3675</v>
      </c>
      <c r="BF80" s="19">
        <v>1407.7139</v>
      </c>
      <c r="BG80" s="19">
        <v>1415.5864</v>
      </c>
      <c r="BH80" s="19">
        <v>1381.3253</v>
      </c>
      <c r="BI80" s="19">
        <v>1451.4598</v>
      </c>
      <c r="BJ80" s="19">
        <v>1416.0237</v>
      </c>
      <c r="BK80" s="19">
        <v>1414.2007</v>
      </c>
      <c r="BL80" s="19">
        <v>1305.8393</v>
      </c>
      <c r="BM80" s="19">
        <v>1089.4568</v>
      </c>
      <c r="BN80" s="19">
        <v>1131.216</v>
      </c>
      <c r="BO80" s="19">
        <v>1236.295</v>
      </c>
      <c r="BP80" s="19">
        <v>1278.7216</v>
      </c>
      <c r="BQ80" s="19">
        <v>1317.302</v>
      </c>
      <c r="BR80" s="19">
        <v>1279.9196</v>
      </c>
      <c r="BS80" s="19">
        <v>1323.286</v>
      </c>
      <c r="BT80" s="19">
        <v>1209.8633</v>
      </c>
      <c r="BU80" s="19">
        <v>1188.5027</v>
      </c>
      <c r="BV80" s="19">
        <v>1273.0168</v>
      </c>
      <c r="BW80" s="19">
        <v>1272.9273</v>
      </c>
      <c r="BX80" s="19">
        <v>1297.9679</v>
      </c>
      <c r="BY80" s="19">
        <v>1284.2182</v>
      </c>
      <c r="BZ80" s="19">
        <v>1155.7616</v>
      </c>
      <c r="CA80" s="19">
        <v>1023.6383</v>
      </c>
      <c r="CB80" s="19">
        <v>999.53407</v>
      </c>
      <c r="CC80" s="19">
        <v>1000.4037</v>
      </c>
      <c r="CD80" s="19">
        <v>888.81803</v>
      </c>
      <c r="CE80" s="19">
        <v>921.2199</v>
      </c>
      <c r="CJ80" s="2">
        <v>56.4922846943329</v>
      </c>
      <c r="CK80" s="2">
        <v>56.3730915169941</v>
      </c>
      <c r="CL80" s="2">
        <v>56.2400187000765</v>
      </c>
      <c r="CM80" s="2">
        <v>56.0909294310908</v>
      </c>
      <c r="CN80" s="2">
        <v>55.9239021443344</v>
      </c>
      <c r="CO80" s="2">
        <v>55.7372334293948</v>
      </c>
      <c r="CP80" s="2">
        <v>55.6461676352511</v>
      </c>
      <c r="CQ80" s="2">
        <v>55.5348119877355</v>
      </c>
      <c r="CR80" s="2">
        <v>55.4031050978554</v>
      </c>
      <c r="CS80" s="2">
        <v>55.2510864857193</v>
      </c>
      <c r="CT80" s="2">
        <v>55.0788930722891</v>
      </c>
      <c r="CU80" s="2">
        <v>54.9627668941879</v>
      </c>
      <c r="CV80" s="2">
        <v>54.8227758421493</v>
      </c>
      <c r="CW80" s="2">
        <v>54.6678644921696</v>
      </c>
      <c r="CX80" s="2">
        <v>54.5106513860128</v>
      </c>
      <c r="CY80" s="2">
        <v>54.3585977482088</v>
      </c>
      <c r="CZ80" s="2">
        <v>54.2634444927614</v>
      </c>
      <c r="DA80" s="2">
        <v>54.1684294325415</v>
      </c>
      <c r="DB80" s="2">
        <v>54.073090375934</v>
      </c>
      <c r="DC80" s="2">
        <v>53.9761617570571</v>
      </c>
      <c r="DD80" s="2">
        <v>53.8764956736712</v>
      </c>
      <c r="DE80" s="2">
        <v>53.8481794171193</v>
      </c>
      <c r="DF80" s="2">
        <v>53.8146571487105</v>
      </c>
      <c r="DG80" s="2">
        <v>53.7716560153165</v>
      </c>
      <c r="DH80" s="2">
        <v>53.7131436992948</v>
      </c>
      <c r="DI80" s="2">
        <v>53.6353042992742</v>
      </c>
      <c r="DJ80" s="2">
        <v>53.6275264370518</v>
      </c>
      <c r="DK80" s="2">
        <v>53.5992439446459</v>
      </c>
      <c r="DL80" s="2">
        <v>53.5499170732984</v>
      </c>
      <c r="DM80" s="2">
        <v>53.4786258928754</v>
      </c>
      <c r="DN80" s="2">
        <v>53.3854663665917</v>
      </c>
      <c r="DO80" s="2">
        <v>53.4375992181774</v>
      </c>
      <c r="DP80" s="2">
        <v>53.4669330708661</v>
      </c>
      <c r="DQ80" s="2">
        <v>53.4756792685768</v>
      </c>
      <c r="DR80" s="2">
        <v>53.465977744942</v>
      </c>
      <c r="DS80" s="2">
        <v>53.4280376940133</v>
      </c>
      <c r="DT80" s="2">
        <v>53.1115519723582</v>
      </c>
      <c r="DU80" s="2">
        <v>52.8506787755422</v>
      </c>
      <c r="DV80" s="2">
        <v>52.6447230709991</v>
      </c>
      <c r="DW80" s="2">
        <v>52.4930587989611</v>
      </c>
      <c r="DX80" s="2">
        <v>52.3951500695687</v>
      </c>
      <c r="DY80" s="2">
        <v>1265992.1</v>
      </c>
      <c r="DZ80" s="2">
        <v>1283096.6614</v>
      </c>
      <c r="EA80" s="2">
        <v>1300432.3284</v>
      </c>
      <c r="EB80" s="2">
        <v>1318002.2234</v>
      </c>
      <c r="EC80" s="2">
        <v>1335809.5114</v>
      </c>
      <c r="ED80" s="2">
        <v>1353857.4</v>
      </c>
      <c r="EE80" s="2">
        <v>1374994.5438</v>
      </c>
      <c r="EF80" s="2">
        <v>1396461.7218</v>
      </c>
      <c r="EG80" s="2">
        <v>1418264.0874</v>
      </c>
      <c r="EH80" s="2">
        <v>1440406.8749</v>
      </c>
      <c r="EI80" s="2">
        <v>1462895.4</v>
      </c>
      <c r="EJ80" s="2">
        <v>1488083.936</v>
      </c>
      <c r="EK80" s="2">
        <v>1513706.1815</v>
      </c>
      <c r="EL80" s="2">
        <v>1539769.6045</v>
      </c>
      <c r="EM80" s="2">
        <v>1566281.8016</v>
      </c>
      <c r="EN80" s="2">
        <v>1593250.5</v>
      </c>
      <c r="EO80" s="2">
        <v>1622216.5258</v>
      </c>
      <c r="EP80" s="2">
        <v>1651709.1671</v>
      </c>
      <c r="EQ80" s="2">
        <v>1681737.9984</v>
      </c>
      <c r="ER80" s="2">
        <v>1712312.7675</v>
      </c>
      <c r="ES80" s="2">
        <v>1743443.4</v>
      </c>
      <c r="ET80" s="2">
        <v>1777630.7141</v>
      </c>
      <c r="EU80" s="2">
        <v>1812488.4157</v>
      </c>
      <c r="EV80" s="2">
        <v>1848029.6511</v>
      </c>
      <c r="EW80" s="2">
        <v>1884267.8236</v>
      </c>
      <c r="EX80" s="2">
        <v>1921216.6</v>
      </c>
      <c r="EY80" s="2">
        <v>1962166.8393</v>
      </c>
      <c r="EZ80" s="2">
        <v>2003989.9723</v>
      </c>
      <c r="FA80" s="2">
        <v>2046704.6055</v>
      </c>
      <c r="FB80" s="2">
        <v>2090329.746</v>
      </c>
      <c r="FC80" s="2">
        <v>2134884.8</v>
      </c>
      <c r="FD80" s="2">
        <v>2187200.936</v>
      </c>
      <c r="FE80" s="2">
        <v>2240799.165</v>
      </c>
      <c r="FF80" s="2">
        <v>2295710.911</v>
      </c>
      <c r="FG80" s="2">
        <v>2351968.361</v>
      </c>
      <c r="FH80" s="2">
        <v>2409604.5</v>
      </c>
      <c r="FI80" s="2">
        <v>2453270.386</v>
      </c>
      <c r="FJ80" s="2">
        <v>2497728.364</v>
      </c>
      <c r="FK80" s="2">
        <v>2542992.819</v>
      </c>
      <c r="FL80" s="2">
        <v>2589078.394</v>
      </c>
      <c r="FM80" s="2">
        <v>2636000</v>
      </c>
      <c r="FN80" s="20"/>
      <c r="FO80" s="20">
        <v>2276.08</v>
      </c>
      <c r="FP80" s="20">
        <v>2312.29</v>
      </c>
      <c r="FQ80" s="20">
        <v>2349.76</v>
      </c>
      <c r="FR80" s="20">
        <v>2388.62</v>
      </c>
      <c r="FS80" s="20">
        <v>2429</v>
      </c>
      <c r="FT80" s="20">
        <v>2470.96</v>
      </c>
      <c r="FU80" s="20">
        <v>2514.57</v>
      </c>
      <c r="FV80" s="20">
        <v>2559.9</v>
      </c>
      <c r="FW80" s="20">
        <v>2607.02</v>
      </c>
      <c r="FX80" s="20">
        <v>2656</v>
      </c>
      <c r="FY80" s="20">
        <v>2707.44</v>
      </c>
      <c r="FZ80" s="20">
        <v>2761.12</v>
      </c>
      <c r="GA80" s="20">
        <v>2816.64</v>
      </c>
      <c r="GB80" s="20">
        <v>2873.39</v>
      </c>
      <c r="GC80" s="20">
        <v>2931</v>
      </c>
      <c r="GD80" s="20">
        <v>2989.25</v>
      </c>
      <c r="GE80" s="20">
        <v>3048.77</v>
      </c>
      <c r="GF80" s="20">
        <v>3109.66</v>
      </c>
      <c r="GG80" s="20">
        <v>3172.03</v>
      </c>
      <c r="GH80" s="20">
        <v>3236</v>
      </c>
      <c r="GI80" s="20">
        <v>3301.72</v>
      </c>
      <c r="GJ80" s="20">
        <v>3369.33</v>
      </c>
      <c r="GK80" s="20">
        <v>3438.99</v>
      </c>
      <c r="GL80" s="20">
        <v>3510.82</v>
      </c>
      <c r="GM80" s="20">
        <v>3585</v>
      </c>
      <c r="GN80" s="20">
        <v>3661.73</v>
      </c>
      <c r="GO80" s="20">
        <v>3741.25</v>
      </c>
      <c r="GP80" s="20">
        <v>3823.8</v>
      </c>
      <c r="GQ80" s="20">
        <v>3909.62</v>
      </c>
      <c r="GR80" s="20">
        <v>3999</v>
      </c>
      <c r="GS80" s="20">
        <v>4093</v>
      </c>
      <c r="GT80" s="20">
        <v>4191</v>
      </c>
      <c r="GU80" s="20">
        <v>4293</v>
      </c>
      <c r="GV80" s="20">
        <v>4399</v>
      </c>
      <c r="GW80" s="20">
        <v>4510</v>
      </c>
      <c r="GX80" s="20">
        <v>4630</v>
      </c>
      <c r="GY80" s="20"/>
      <c r="GZ80" s="20">
        <v>4830.48</v>
      </c>
      <c r="HA80" s="20"/>
      <c r="HB80" s="20">
        <v>5031</v>
      </c>
    </row>
    <row r="81" spans="1:210" ht="12.75">
      <c r="A81" s="15" t="s">
        <v>80</v>
      </c>
      <c r="B81" s="15" t="s">
        <v>180</v>
      </c>
      <c r="C81" s="15">
        <v>80</v>
      </c>
      <c r="D81" s="16"/>
      <c r="F81" s="19">
        <v>18.378829</v>
      </c>
      <c r="G81" s="19">
        <v>28.614827</v>
      </c>
      <c r="H81" s="19">
        <v>21.928251</v>
      </c>
      <c r="I81" s="19">
        <v>23.272508</v>
      </c>
      <c r="J81" s="19">
        <v>24.498353</v>
      </c>
      <c r="K81" s="19">
        <v>36.341398</v>
      </c>
      <c r="L81" s="19">
        <v>34.881434</v>
      </c>
      <c r="M81" s="19">
        <v>34.919629</v>
      </c>
      <c r="N81" s="19">
        <v>37.023779</v>
      </c>
      <c r="O81" s="19">
        <v>40.066451</v>
      </c>
      <c r="P81" s="19">
        <v>50.065318</v>
      </c>
      <c r="Q81" s="19">
        <v>51.808205</v>
      </c>
      <c r="R81" s="19">
        <v>49.567131</v>
      </c>
      <c r="S81" s="19">
        <v>47.051692</v>
      </c>
      <c r="T81" s="19">
        <v>52.897945</v>
      </c>
      <c r="U81" s="19">
        <v>46.104023</v>
      </c>
      <c r="V81" s="19">
        <v>45.61701</v>
      </c>
      <c r="W81" s="19">
        <v>41.031072</v>
      </c>
      <c r="X81" s="19">
        <v>43.506786</v>
      </c>
      <c r="Y81" s="19">
        <v>46.47856</v>
      </c>
      <c r="Z81" s="19">
        <v>48.652619</v>
      </c>
      <c r="AA81" s="19">
        <v>47.510658</v>
      </c>
      <c r="AB81" s="19">
        <v>50.620968</v>
      </c>
      <c r="AC81" s="19">
        <v>51.921629</v>
      </c>
      <c r="AD81" s="19">
        <v>52.28696</v>
      </c>
      <c r="AE81" s="19">
        <v>47.392202</v>
      </c>
      <c r="AF81" s="19">
        <v>42.391531</v>
      </c>
      <c r="AG81" s="19">
        <v>41.710892</v>
      </c>
      <c r="AH81" s="19">
        <v>36.51272</v>
      </c>
      <c r="AI81" s="19">
        <v>38.042412</v>
      </c>
      <c r="AJ81" s="19">
        <v>40.755309</v>
      </c>
      <c r="AK81" s="19">
        <v>40.052817</v>
      </c>
      <c r="AL81" s="19">
        <v>41.431405</v>
      </c>
      <c r="AM81" s="19">
        <v>42.986445</v>
      </c>
      <c r="AN81" s="19">
        <v>41.205461</v>
      </c>
      <c r="AO81" s="19">
        <v>42.935628</v>
      </c>
      <c r="AP81" s="19">
        <v>43.931109</v>
      </c>
      <c r="AU81" s="19">
        <v>2160.7785</v>
      </c>
      <c r="AV81" s="19">
        <v>2235.0015</v>
      </c>
      <c r="AW81" s="19">
        <v>3119.5277</v>
      </c>
      <c r="AX81" s="19">
        <v>3467.5066</v>
      </c>
      <c r="AY81" s="19">
        <v>4122.1046</v>
      </c>
      <c r="AZ81" s="19">
        <v>3086.4809</v>
      </c>
      <c r="BA81" s="19">
        <v>3336.6972</v>
      </c>
      <c r="BB81" s="19">
        <v>3682.6823</v>
      </c>
      <c r="BC81" s="19">
        <v>4177.379</v>
      </c>
      <c r="BD81" s="19">
        <v>4699.6164</v>
      </c>
      <c r="BE81" s="19">
        <v>5278.6107</v>
      </c>
      <c r="BF81" s="19">
        <v>5831.3141</v>
      </c>
      <c r="BG81" s="19">
        <v>6507.3119</v>
      </c>
      <c r="BH81" s="19">
        <v>7210.8652</v>
      </c>
      <c r="BI81" s="19">
        <v>7585.7349</v>
      </c>
      <c r="BJ81" s="19">
        <v>7880.7092</v>
      </c>
      <c r="BK81" s="19">
        <v>8335.1849</v>
      </c>
      <c r="BL81" s="19">
        <v>8760.1113</v>
      </c>
      <c r="BM81" s="19">
        <v>9481.7216</v>
      </c>
      <c r="BN81" s="19">
        <v>10428.622</v>
      </c>
      <c r="BO81" s="19">
        <v>11463.801</v>
      </c>
      <c r="BP81" s="19">
        <v>11938.798</v>
      </c>
      <c r="BQ81" s="19">
        <v>12317.373</v>
      </c>
      <c r="BR81" s="19">
        <v>13206.081</v>
      </c>
      <c r="BS81" s="19">
        <v>14086.233</v>
      </c>
      <c r="BT81" s="19">
        <v>13527.491</v>
      </c>
      <c r="BU81" s="19">
        <v>13731.615</v>
      </c>
      <c r="BV81" s="19">
        <v>14807.865</v>
      </c>
      <c r="BW81" s="19">
        <v>16034.189</v>
      </c>
      <c r="BX81" s="19">
        <v>16906.136</v>
      </c>
      <c r="BY81" s="19">
        <v>17932.855</v>
      </c>
      <c r="BZ81" s="19">
        <v>18257.286</v>
      </c>
      <c r="CA81" s="19">
        <v>18831.596</v>
      </c>
      <c r="CB81" s="19">
        <v>20761.343</v>
      </c>
      <c r="CC81" s="19">
        <v>21249.815</v>
      </c>
      <c r="CD81" s="19">
        <v>22642.116</v>
      </c>
      <c r="CE81" s="19">
        <v>24938.847</v>
      </c>
      <c r="CJ81" s="2">
        <v>54.7063061968408</v>
      </c>
      <c r="CK81" s="2">
        <v>54.1558893713278</v>
      </c>
      <c r="CL81" s="2">
        <v>53.9173880628571</v>
      </c>
      <c r="CM81" s="2">
        <v>53.8130654428969</v>
      </c>
      <c r="CN81" s="2">
        <v>53.6872943213898</v>
      </c>
      <c r="CO81" s="2">
        <v>53.65644409115</v>
      </c>
      <c r="CP81" s="2">
        <v>54.1667628903826</v>
      </c>
      <c r="CQ81" s="2">
        <v>54.7977165824065</v>
      </c>
      <c r="CR81" s="2">
        <v>55.7396200894632</v>
      </c>
      <c r="CS81" s="2">
        <v>56.7976910376897</v>
      </c>
      <c r="CT81" s="2">
        <v>57.8617879518072</v>
      </c>
      <c r="CU81" s="2">
        <v>58.8171077330809</v>
      </c>
      <c r="CV81" s="2">
        <v>59.7797926486989</v>
      </c>
      <c r="CW81" s="2">
        <v>60.7228081395349</v>
      </c>
      <c r="CX81" s="2">
        <v>61.8129857713005</v>
      </c>
      <c r="CY81" s="2">
        <v>63.0513566062749</v>
      </c>
      <c r="CZ81" s="2">
        <v>64.0377982730048</v>
      </c>
      <c r="DA81" s="2">
        <v>64.9948582881721</v>
      </c>
      <c r="DB81" s="2">
        <v>66.0628136448598</v>
      </c>
      <c r="DC81" s="2">
        <v>67.1303474958054</v>
      </c>
      <c r="DD81" s="2">
        <v>68.2259444904722</v>
      </c>
      <c r="DE81" s="2">
        <v>67.0950629056455</v>
      </c>
      <c r="DF81" s="2">
        <v>66.2538021344919</v>
      </c>
      <c r="DG81" s="2">
        <v>67.5004998396121</v>
      </c>
      <c r="DH81" s="2">
        <v>68.3537309187409</v>
      </c>
      <c r="DI81" s="2">
        <v>70.4313486842105</v>
      </c>
      <c r="DJ81" s="2">
        <v>72.5491292572265</v>
      </c>
      <c r="DK81" s="2">
        <v>73.5195728288288</v>
      </c>
      <c r="DL81" s="2">
        <v>73.7614731553057</v>
      </c>
      <c r="DM81" s="2">
        <v>73.6972976117366</v>
      </c>
      <c r="DN81" s="2">
        <v>72.946124056449</v>
      </c>
      <c r="DO81" s="2">
        <v>72.675403380102</v>
      </c>
      <c r="DP81" s="2">
        <v>72.3071104888614</v>
      </c>
      <c r="DQ81" s="2">
        <v>72.286584494721</v>
      </c>
      <c r="DR81" s="2">
        <v>71.8252368313359</v>
      </c>
      <c r="DS81" s="2">
        <v>71.4556806579694</v>
      </c>
      <c r="DT81" s="2">
        <v>70.3555627520436</v>
      </c>
      <c r="DU81" s="2">
        <v>69.7472740906695</v>
      </c>
      <c r="DV81" s="2">
        <v>69.1322890390008</v>
      </c>
      <c r="DW81" s="2">
        <v>70.3350184210526</v>
      </c>
      <c r="DX81" s="2">
        <v>70.9059233449477</v>
      </c>
      <c r="DY81" s="2">
        <v>900465.8</v>
      </c>
      <c r="DZ81" s="2">
        <v>921733.2371</v>
      </c>
      <c r="EA81" s="2">
        <v>943554.2911</v>
      </c>
      <c r="EB81" s="2">
        <v>965944.5247</v>
      </c>
      <c r="EC81" s="2">
        <v>988919.9614</v>
      </c>
      <c r="ED81" s="2">
        <v>1012497.1</v>
      </c>
      <c r="EE81" s="2">
        <v>1047585.1943</v>
      </c>
      <c r="EF81" s="2">
        <v>1083898.834</v>
      </c>
      <c r="EG81" s="2">
        <v>1121481.1562</v>
      </c>
      <c r="EH81" s="2">
        <v>1160376.8279</v>
      </c>
      <c r="EI81" s="2">
        <v>1200632.1</v>
      </c>
      <c r="EJ81" s="2">
        <v>1242805.4864</v>
      </c>
      <c r="EK81" s="2">
        <v>1286461.1378</v>
      </c>
      <c r="EL81" s="2">
        <v>1331651.1825</v>
      </c>
      <c r="EM81" s="2">
        <v>1378429.5827</v>
      </c>
      <c r="EN81" s="2">
        <v>1426852.2</v>
      </c>
      <c r="EO81" s="2">
        <v>1468386.7144</v>
      </c>
      <c r="EP81" s="2">
        <v>1511130.4552</v>
      </c>
      <c r="EQ81" s="2">
        <v>1555118.6332</v>
      </c>
      <c r="ER81" s="2">
        <v>1600387.4843</v>
      </c>
      <c r="ES81" s="2">
        <v>1646974.3</v>
      </c>
      <c r="ET81" s="2">
        <v>1699517.9434</v>
      </c>
      <c r="EU81" s="2">
        <v>1753738.1425</v>
      </c>
      <c r="EV81" s="2">
        <v>1809688.4007</v>
      </c>
      <c r="EW81" s="2">
        <v>1867423.9287</v>
      </c>
      <c r="EX81" s="2">
        <v>1927001.7</v>
      </c>
      <c r="EY81" s="2">
        <v>1982767.7026</v>
      </c>
      <c r="EZ81" s="2">
        <v>2040168.146</v>
      </c>
      <c r="FA81" s="2">
        <v>2099251.526</v>
      </c>
      <c r="FB81" s="2">
        <v>2160067.793</v>
      </c>
      <c r="FC81" s="2">
        <v>2222668.4</v>
      </c>
      <c r="FD81" s="2">
        <v>2279100.65</v>
      </c>
      <c r="FE81" s="2">
        <v>2336965.811</v>
      </c>
      <c r="FF81" s="2">
        <v>2396300.276</v>
      </c>
      <c r="FG81" s="2">
        <v>2457141.352</v>
      </c>
      <c r="FH81" s="2">
        <v>2519527.3</v>
      </c>
      <c r="FI81" s="2">
        <v>2582049.153</v>
      </c>
      <c r="FJ81" s="2">
        <v>2646211.579</v>
      </c>
      <c r="FK81" s="2">
        <v>2712059.699</v>
      </c>
      <c r="FL81" s="2">
        <v>2779639.928</v>
      </c>
      <c r="FM81" s="2">
        <v>2849000</v>
      </c>
      <c r="FN81" s="20">
        <v>1646</v>
      </c>
      <c r="FO81" s="20">
        <v>1702</v>
      </c>
      <c r="FP81" s="20">
        <v>1750</v>
      </c>
      <c r="FQ81" s="20">
        <v>1795</v>
      </c>
      <c r="FR81" s="20">
        <v>1842</v>
      </c>
      <c r="FS81" s="20">
        <v>1887</v>
      </c>
      <c r="FT81" s="20">
        <v>1934</v>
      </c>
      <c r="FU81" s="20">
        <v>1978</v>
      </c>
      <c r="FV81" s="20">
        <v>2012</v>
      </c>
      <c r="FW81" s="20">
        <v>2043</v>
      </c>
      <c r="FX81" s="20">
        <v>2075</v>
      </c>
      <c r="FY81" s="20">
        <v>2113</v>
      </c>
      <c r="FZ81" s="20">
        <v>2152</v>
      </c>
      <c r="GA81" s="20">
        <v>2193</v>
      </c>
      <c r="GB81" s="20">
        <v>2230</v>
      </c>
      <c r="GC81" s="20">
        <v>2263</v>
      </c>
      <c r="GD81" s="20">
        <v>2293</v>
      </c>
      <c r="GE81" s="20">
        <v>2325</v>
      </c>
      <c r="GF81" s="20">
        <v>2354</v>
      </c>
      <c r="GG81" s="20">
        <v>2384</v>
      </c>
      <c r="GH81" s="20">
        <v>2414</v>
      </c>
      <c r="GI81" s="20">
        <v>2533</v>
      </c>
      <c r="GJ81" s="20">
        <v>2647</v>
      </c>
      <c r="GK81" s="20">
        <v>2681</v>
      </c>
      <c r="GL81" s="20">
        <v>2732</v>
      </c>
      <c r="GM81" s="20">
        <v>2736</v>
      </c>
      <c r="GN81" s="20">
        <v>2733</v>
      </c>
      <c r="GO81" s="20">
        <v>2775</v>
      </c>
      <c r="GP81" s="20">
        <v>2846</v>
      </c>
      <c r="GQ81" s="20">
        <v>2931</v>
      </c>
      <c r="GR81" s="20">
        <v>3047</v>
      </c>
      <c r="GS81" s="20">
        <v>3136</v>
      </c>
      <c r="GT81" s="20">
        <v>3232</v>
      </c>
      <c r="GU81" s="20">
        <v>3315</v>
      </c>
      <c r="GV81" s="20">
        <v>3421</v>
      </c>
      <c r="GW81" s="20">
        <v>3526</v>
      </c>
      <c r="GX81" s="20">
        <v>3670</v>
      </c>
      <c r="GY81" s="20">
        <v>3794</v>
      </c>
      <c r="GZ81" s="20">
        <v>3923</v>
      </c>
      <c r="HA81" s="20">
        <v>3952</v>
      </c>
      <c r="HB81" s="20">
        <v>4018</v>
      </c>
    </row>
    <row r="82" spans="1:210" ht="12.75">
      <c r="A82" s="15" t="s">
        <v>81</v>
      </c>
      <c r="B82" s="15" t="s">
        <v>196</v>
      </c>
      <c r="C82" s="15">
        <v>81</v>
      </c>
      <c r="D82" s="16"/>
      <c r="E82" s="7">
        <f t="shared" si="1"/>
        <v>0.7740857349866406</v>
      </c>
      <c r="F82" s="19">
        <v>13.010935</v>
      </c>
      <c r="G82" s="19">
        <v>10.003747</v>
      </c>
      <c r="H82" s="19">
        <v>8.863572</v>
      </c>
      <c r="I82" s="19">
        <v>11.021868</v>
      </c>
      <c r="J82" s="19">
        <v>14.453256</v>
      </c>
      <c r="K82" s="19">
        <v>16.020782</v>
      </c>
      <c r="L82" s="19">
        <v>13.764689</v>
      </c>
      <c r="M82" s="19">
        <v>16.85805</v>
      </c>
      <c r="N82" s="19">
        <v>14.742497</v>
      </c>
      <c r="O82" s="19">
        <v>16.371589</v>
      </c>
      <c r="P82" s="19">
        <v>18.127682</v>
      </c>
      <c r="Q82" s="19">
        <v>19.121284</v>
      </c>
      <c r="R82" s="19">
        <v>15.120976</v>
      </c>
      <c r="S82" s="19">
        <v>17.555307</v>
      </c>
      <c r="T82" s="19">
        <v>22.386356</v>
      </c>
      <c r="U82" s="19">
        <v>20.264447</v>
      </c>
      <c r="V82" s="19">
        <v>17.201339</v>
      </c>
      <c r="W82" s="19">
        <v>13.780253</v>
      </c>
      <c r="X82" s="19">
        <v>13.821791</v>
      </c>
      <c r="Y82" s="19">
        <v>13.815837</v>
      </c>
      <c r="Z82" s="19">
        <v>15.899908</v>
      </c>
      <c r="AA82" s="19">
        <v>18.728124</v>
      </c>
      <c r="AB82" s="19">
        <v>14.341523</v>
      </c>
      <c r="AC82" s="19">
        <v>10.51314</v>
      </c>
      <c r="AD82" s="19">
        <v>12.295467</v>
      </c>
      <c r="AE82" s="19">
        <v>9.282586</v>
      </c>
      <c r="AF82" s="19">
        <v>9.3338277</v>
      </c>
      <c r="AG82" s="19">
        <v>9.3988901</v>
      </c>
      <c r="AH82" s="19">
        <v>9.8941262</v>
      </c>
      <c r="AI82" s="19">
        <v>9.2432534</v>
      </c>
      <c r="AJ82" s="19">
        <v>7.378082</v>
      </c>
      <c r="AK82" s="19">
        <v>7.0291083</v>
      </c>
      <c r="AL82" s="19">
        <v>6.5066386</v>
      </c>
      <c r="AM82" s="19">
        <v>6.5674127</v>
      </c>
      <c r="AN82" s="19">
        <v>7.6478241</v>
      </c>
      <c r="AO82" s="19">
        <v>8.4908803</v>
      </c>
      <c r="AP82" s="19">
        <v>7.9351526</v>
      </c>
      <c r="AQ82" s="19">
        <v>7.6355724</v>
      </c>
      <c r="AR82" s="19">
        <v>7.4304478</v>
      </c>
      <c r="AS82" s="19">
        <v>7.0283397</v>
      </c>
      <c r="AT82" s="19">
        <v>7.2873616</v>
      </c>
      <c r="AU82" s="19">
        <v>4961.9037</v>
      </c>
      <c r="AV82" s="19">
        <v>5124.126</v>
      </c>
      <c r="AW82" s="19">
        <v>5353.1822</v>
      </c>
      <c r="AX82" s="19">
        <v>5477.9303</v>
      </c>
      <c r="AY82" s="19">
        <v>5612.1414</v>
      </c>
      <c r="AZ82" s="19">
        <v>5900.5274</v>
      </c>
      <c r="BA82" s="19">
        <v>6040.984</v>
      </c>
      <c r="BB82" s="19">
        <v>6263.1435</v>
      </c>
      <c r="BC82" s="19">
        <v>6470.9466</v>
      </c>
      <c r="BD82" s="19">
        <v>6646.4648</v>
      </c>
      <c r="BE82" s="19">
        <v>6877.8409</v>
      </c>
      <c r="BF82" s="19">
        <v>7026.6692</v>
      </c>
      <c r="BG82" s="19">
        <v>7046.5104</v>
      </c>
      <c r="BH82" s="19">
        <v>7240.0216</v>
      </c>
      <c r="BI82" s="19">
        <v>7443.8399</v>
      </c>
      <c r="BJ82" s="19">
        <v>7556.3606</v>
      </c>
      <c r="BK82" s="19">
        <v>7604.9422</v>
      </c>
      <c r="BL82" s="19">
        <v>7495.1966</v>
      </c>
      <c r="BM82" s="19">
        <v>7508.2356</v>
      </c>
      <c r="BN82" s="19">
        <v>7598.9157</v>
      </c>
      <c r="BO82" s="19">
        <v>7950.0766</v>
      </c>
      <c r="BP82" s="19">
        <v>8145.3412</v>
      </c>
      <c r="BQ82" s="19">
        <v>8096.3961</v>
      </c>
      <c r="BR82" s="19">
        <v>7907.3505</v>
      </c>
      <c r="BS82" s="19">
        <v>8080.7457</v>
      </c>
      <c r="BT82" s="19">
        <v>7833.8502</v>
      </c>
      <c r="BU82" s="19">
        <v>7667.9619</v>
      </c>
      <c r="BV82" s="19">
        <v>7686.2795</v>
      </c>
      <c r="BW82" s="19">
        <v>7753.9485</v>
      </c>
      <c r="BX82" s="19">
        <v>7823.4835</v>
      </c>
      <c r="BY82" s="19">
        <v>7786.0627</v>
      </c>
      <c r="BZ82" s="19">
        <v>7601.0083</v>
      </c>
      <c r="CA82" s="19">
        <v>7341.4264</v>
      </c>
      <c r="CB82" s="19">
        <v>7297.0799</v>
      </c>
      <c r="CC82" s="19">
        <v>7250.5096</v>
      </c>
      <c r="CD82" s="19">
        <v>7222.3965</v>
      </c>
      <c r="CE82" s="19">
        <v>7429.2264</v>
      </c>
      <c r="CF82" s="19">
        <v>7507.1742</v>
      </c>
      <c r="CG82" s="19">
        <v>7437.5666</v>
      </c>
      <c r="CH82" s="19">
        <v>7461.4236</v>
      </c>
      <c r="CI82" s="19">
        <v>7541.4412</v>
      </c>
      <c r="CJ82" s="2">
        <v>55.1883593929639</v>
      </c>
      <c r="CK82" s="2">
        <v>54.746107216952</v>
      </c>
      <c r="CL82" s="2">
        <v>54.4901611641523</v>
      </c>
      <c r="CM82" s="2">
        <v>54.3707199091261</v>
      </c>
      <c r="CN82" s="2">
        <v>54.3483515526893</v>
      </c>
      <c r="CO82" s="2">
        <v>54.3913695038322</v>
      </c>
      <c r="CP82" s="2">
        <v>54.2847493140865</v>
      </c>
      <c r="CQ82" s="2">
        <v>54.1980942384458</v>
      </c>
      <c r="CR82" s="2">
        <v>54.1159877789817</v>
      </c>
      <c r="CS82" s="2">
        <v>54.0272713547518</v>
      </c>
      <c r="CT82" s="2">
        <v>53.9247602662199</v>
      </c>
      <c r="CU82" s="2">
        <v>53.9400830709346</v>
      </c>
      <c r="CV82" s="2">
        <v>53.9635543675853</v>
      </c>
      <c r="CW82" s="2">
        <v>54.001708761151</v>
      </c>
      <c r="CX82" s="2">
        <v>54.0573932692403</v>
      </c>
      <c r="CY82" s="2">
        <v>54.1302628599159</v>
      </c>
      <c r="CZ82" s="2">
        <v>54.3382114635495</v>
      </c>
      <c r="DA82" s="2">
        <v>54.5773934784647</v>
      </c>
      <c r="DB82" s="2">
        <v>54.8159337431684</v>
      </c>
      <c r="DC82" s="2">
        <v>55.006436682072</v>
      </c>
      <c r="DD82" s="2">
        <v>55.1240770960255</v>
      </c>
      <c r="DE82" s="2">
        <v>55.4975641354609</v>
      </c>
      <c r="DF82" s="2">
        <v>55.8315034219435</v>
      </c>
      <c r="DG82" s="2">
        <v>56.1358095882115</v>
      </c>
      <c r="DH82" s="2">
        <v>56.4239162232473</v>
      </c>
      <c r="DI82" s="2">
        <v>56.7124164906726</v>
      </c>
      <c r="DJ82" s="2">
        <v>56.9511521143765</v>
      </c>
      <c r="DK82" s="2">
        <v>57.2304390509482</v>
      </c>
      <c r="DL82" s="2">
        <v>57.5740245549016</v>
      </c>
      <c r="DM82" s="2">
        <v>58.0080064539417</v>
      </c>
      <c r="DN82" s="2">
        <v>58.5612173295455</v>
      </c>
      <c r="DO82" s="2">
        <v>59.0231093273029</v>
      </c>
      <c r="DP82" s="2">
        <v>59.4736711497233</v>
      </c>
      <c r="DQ82" s="2">
        <v>59.9125778543943</v>
      </c>
      <c r="DR82" s="2">
        <v>60.3395407178393</v>
      </c>
      <c r="DS82" s="2">
        <v>60.7542308282209</v>
      </c>
      <c r="DT82" s="2">
        <v>61.0521474243335</v>
      </c>
      <c r="DU82" s="2">
        <v>61.4281407601069</v>
      </c>
      <c r="DV82" s="2">
        <v>61.8688230075607</v>
      </c>
      <c r="DW82" s="2">
        <v>62.3755906429999</v>
      </c>
      <c r="DX82" s="2">
        <v>62.9191053758336</v>
      </c>
      <c r="DY82" s="2">
        <v>9600567</v>
      </c>
      <c r="DZ82" s="2">
        <v>9826904.347</v>
      </c>
      <c r="EA82" s="2">
        <v>10058578.606</v>
      </c>
      <c r="EB82" s="2">
        <v>10295715.641</v>
      </c>
      <c r="EC82" s="2">
        <v>10538444.282</v>
      </c>
      <c r="ED82" s="2">
        <v>10786896.4</v>
      </c>
      <c r="EE82" s="2">
        <v>11002753.271</v>
      </c>
      <c r="EF82" s="2">
        <v>11222940.289</v>
      </c>
      <c r="EG82" s="2">
        <v>11447544.53</v>
      </c>
      <c r="EH82" s="2">
        <v>11676654.827</v>
      </c>
      <c r="EI82" s="2">
        <v>11910361.8</v>
      </c>
      <c r="EJ82" s="2">
        <v>12191737.154</v>
      </c>
      <c r="EK82" s="2">
        <v>12479762.681</v>
      </c>
      <c r="EL82" s="2">
        <v>12774595.623</v>
      </c>
      <c r="EM82" s="2">
        <v>13076396.94</v>
      </c>
      <c r="EN82" s="2">
        <v>13385331.4</v>
      </c>
      <c r="EO82" s="2">
        <v>13730228.177</v>
      </c>
      <c r="EP82" s="2">
        <v>14084012.936</v>
      </c>
      <c r="EQ82" s="2">
        <v>14446914.749</v>
      </c>
      <c r="ER82" s="2">
        <v>14819168.593</v>
      </c>
      <c r="ES82" s="2">
        <v>15201015.5</v>
      </c>
      <c r="ET82" s="2">
        <v>15680642.505</v>
      </c>
      <c r="EU82" s="2">
        <v>16175413.841</v>
      </c>
      <c r="EV82" s="2">
        <v>16685808.042</v>
      </c>
      <c r="EW82" s="2">
        <v>17212318.77</v>
      </c>
      <c r="EX82" s="2">
        <v>17755455.3</v>
      </c>
      <c r="EY82" s="2">
        <v>18293444.729</v>
      </c>
      <c r="EZ82" s="2">
        <v>18847746.277</v>
      </c>
      <c r="FA82" s="2">
        <v>19418854.872</v>
      </c>
      <c r="FB82" s="2">
        <v>20007280.47</v>
      </c>
      <c r="FC82" s="2">
        <v>20613548.5</v>
      </c>
      <c r="FD82" s="2">
        <v>21208838.8</v>
      </c>
      <c r="FE82" s="2">
        <v>21821330.05</v>
      </c>
      <c r="FF82" s="2">
        <v>22451519.6</v>
      </c>
      <c r="FG82" s="2">
        <v>23099919.12</v>
      </c>
      <c r="FH82" s="2">
        <v>23767055.1</v>
      </c>
      <c r="FI82" s="2">
        <v>24367133.08</v>
      </c>
      <c r="FJ82" s="2">
        <v>24983027.56</v>
      </c>
      <c r="FK82" s="2">
        <v>25615171.39</v>
      </c>
      <c r="FL82" s="2">
        <v>26264009.66</v>
      </c>
      <c r="FM82" s="2">
        <v>26930000</v>
      </c>
      <c r="FN82" s="20">
        <v>17396</v>
      </c>
      <c r="FO82" s="20">
        <v>17949.96</v>
      </c>
      <c r="FP82" s="20">
        <v>18459.44</v>
      </c>
      <c r="FQ82" s="20">
        <v>18936.14</v>
      </c>
      <c r="FR82" s="20">
        <v>19390.55</v>
      </c>
      <c r="FS82" s="20">
        <v>19832</v>
      </c>
      <c r="FT82" s="20">
        <v>20268.59</v>
      </c>
      <c r="FU82" s="20">
        <v>20707.26</v>
      </c>
      <c r="FV82" s="20">
        <v>21153.72</v>
      </c>
      <c r="FW82" s="20">
        <v>21612.52</v>
      </c>
      <c r="FX82" s="20">
        <v>22087</v>
      </c>
      <c r="FY82" s="20">
        <v>22602.37</v>
      </c>
      <c r="FZ82" s="20">
        <v>23126.28</v>
      </c>
      <c r="GA82" s="20">
        <v>23655.91</v>
      </c>
      <c r="GB82" s="20">
        <v>24189.84</v>
      </c>
      <c r="GC82" s="20">
        <v>24728</v>
      </c>
      <c r="GD82" s="20">
        <v>25268.09</v>
      </c>
      <c r="GE82" s="20">
        <v>25805.58</v>
      </c>
      <c r="GF82" s="20">
        <v>26355.32</v>
      </c>
      <c r="GG82" s="20">
        <v>26940.79</v>
      </c>
      <c r="GH82" s="20">
        <v>27576</v>
      </c>
      <c r="GI82" s="20">
        <v>28254.65</v>
      </c>
      <c r="GJ82" s="20">
        <v>28971.84</v>
      </c>
      <c r="GK82" s="20">
        <v>29724</v>
      </c>
      <c r="GL82" s="20">
        <v>30505.36</v>
      </c>
      <c r="GM82" s="20">
        <v>31307.88</v>
      </c>
      <c r="GN82" s="20">
        <v>32121.29</v>
      </c>
      <c r="GO82" s="20">
        <v>32933.08</v>
      </c>
      <c r="GP82" s="20">
        <v>33728.5</v>
      </c>
      <c r="GQ82" s="20">
        <v>34490.552</v>
      </c>
      <c r="GR82" s="20">
        <v>35200</v>
      </c>
      <c r="GS82" s="20">
        <v>35933.112</v>
      </c>
      <c r="GT82" s="20">
        <v>36690.74</v>
      </c>
      <c r="GU82" s="20">
        <v>37473.8</v>
      </c>
      <c r="GV82" s="20">
        <v>38283.22</v>
      </c>
      <c r="GW82" s="20">
        <v>39120</v>
      </c>
      <c r="GX82" s="20">
        <v>39912</v>
      </c>
      <c r="GY82" s="20">
        <v>40670.328</v>
      </c>
      <c r="GZ82" s="20">
        <v>41402.392</v>
      </c>
      <c r="HA82" s="20">
        <v>42106.232</v>
      </c>
      <c r="HB82" s="20">
        <v>42800.992</v>
      </c>
    </row>
    <row r="83" spans="1:210" ht="12.75">
      <c r="A83" s="15" t="s">
        <v>82</v>
      </c>
      <c r="B83" s="15" t="s">
        <v>128</v>
      </c>
      <c r="C83" s="15">
        <v>82</v>
      </c>
      <c r="D83" s="16"/>
      <c r="E83" s="7">
        <f t="shared" si="1"/>
        <v>1.106050978469666</v>
      </c>
      <c r="F83" s="19">
        <v>19.021023</v>
      </c>
      <c r="G83" s="19">
        <v>21.69156</v>
      </c>
      <c r="H83" s="19">
        <v>23.926154</v>
      </c>
      <c r="I83" s="19">
        <v>24.135327</v>
      </c>
      <c r="J83" s="19">
        <v>24.537384</v>
      </c>
      <c r="K83" s="19">
        <v>26.587907</v>
      </c>
      <c r="L83" s="19">
        <v>27.605603</v>
      </c>
      <c r="M83" s="19">
        <v>26.565188</v>
      </c>
      <c r="N83" s="19">
        <v>26.749851</v>
      </c>
      <c r="O83" s="19">
        <v>28.387506</v>
      </c>
      <c r="P83" s="19">
        <v>27.121479</v>
      </c>
      <c r="Q83" s="19">
        <v>25.806497</v>
      </c>
      <c r="R83" s="19">
        <v>26.768255</v>
      </c>
      <c r="S83" s="19">
        <v>27.466171</v>
      </c>
      <c r="T83" s="19">
        <v>28.299945</v>
      </c>
      <c r="U83" s="19">
        <v>27.005143</v>
      </c>
      <c r="V83" s="19">
        <v>25.728006</v>
      </c>
      <c r="W83" s="19">
        <v>24.777589</v>
      </c>
      <c r="X83" s="19">
        <v>23.588448</v>
      </c>
      <c r="Y83" s="19">
        <v>22.839671</v>
      </c>
      <c r="Z83" s="19">
        <v>22.889811</v>
      </c>
      <c r="AA83" s="19">
        <v>21.739203</v>
      </c>
      <c r="AB83" s="19">
        <v>22.293158</v>
      </c>
      <c r="AC83" s="19">
        <v>22.048557</v>
      </c>
      <c r="AD83" s="19">
        <v>21.191287</v>
      </c>
      <c r="AE83" s="19">
        <v>20.971418</v>
      </c>
      <c r="AF83" s="19">
        <v>22.04983</v>
      </c>
      <c r="AG83" s="19">
        <v>23.161208</v>
      </c>
      <c r="AH83" s="19">
        <v>24.740943</v>
      </c>
      <c r="AI83" s="19">
        <v>25.833644</v>
      </c>
      <c r="AJ83" s="19">
        <v>26.258369</v>
      </c>
      <c r="AK83" s="19">
        <v>25.748011</v>
      </c>
      <c r="AL83" s="19">
        <v>24.376895</v>
      </c>
      <c r="AM83" s="19">
        <v>21.951019</v>
      </c>
      <c r="AN83" s="19">
        <v>22.314145</v>
      </c>
      <c r="AO83" s="19">
        <v>21.726277</v>
      </c>
      <c r="AP83" s="19">
        <v>23.208544</v>
      </c>
      <c r="AQ83" s="19">
        <v>23.378745</v>
      </c>
      <c r="AR83" s="19">
        <v>24.669001</v>
      </c>
      <c r="AS83" s="19">
        <v>25.7736</v>
      </c>
      <c r="AT83" s="19">
        <v>25.995482</v>
      </c>
      <c r="AU83" s="19">
        <v>4636.6369</v>
      </c>
      <c r="AV83" s="19">
        <v>5240.9253</v>
      </c>
      <c r="AW83" s="19">
        <v>5767.9452</v>
      </c>
      <c r="AX83" s="19">
        <v>6271.6878</v>
      </c>
      <c r="AY83" s="19">
        <v>6566.3079</v>
      </c>
      <c r="AZ83" s="19">
        <v>6978.5644</v>
      </c>
      <c r="BA83" s="19">
        <v>7493.1619</v>
      </c>
      <c r="BB83" s="19">
        <v>7729.0313</v>
      </c>
      <c r="BC83" s="19">
        <v>8151.2739</v>
      </c>
      <c r="BD83" s="19">
        <v>8852.0453</v>
      </c>
      <c r="BE83" s="19">
        <v>9075.744</v>
      </c>
      <c r="BF83" s="19">
        <v>9394.3991</v>
      </c>
      <c r="BG83" s="19">
        <v>10106.071</v>
      </c>
      <c r="BH83" s="19">
        <v>10817.118</v>
      </c>
      <c r="BI83" s="19">
        <v>11301.355</v>
      </c>
      <c r="BJ83" s="19">
        <v>11197.999</v>
      </c>
      <c r="BK83" s="19">
        <v>11399.715</v>
      </c>
      <c r="BL83" s="19">
        <v>11542.517</v>
      </c>
      <c r="BM83" s="19">
        <v>11519.808</v>
      </c>
      <c r="BN83" s="19">
        <v>11385.764</v>
      </c>
      <c r="BO83" s="19">
        <v>11501.209</v>
      </c>
      <c r="BP83" s="19">
        <v>11351.884</v>
      </c>
      <c r="BQ83" s="19">
        <v>11424.646</v>
      </c>
      <c r="BR83" s="19">
        <v>11576.389</v>
      </c>
      <c r="BS83" s="19">
        <v>11660.193</v>
      </c>
      <c r="BT83" s="19">
        <v>11772.04</v>
      </c>
      <c r="BU83" s="19">
        <v>12108.882</v>
      </c>
      <c r="BV83" s="19">
        <v>12746.654</v>
      </c>
      <c r="BW83" s="19">
        <v>13411.364</v>
      </c>
      <c r="BX83" s="19">
        <v>14007.128</v>
      </c>
      <c r="BY83" s="19">
        <v>14477.196</v>
      </c>
      <c r="BZ83" s="19">
        <v>14736.006</v>
      </c>
      <c r="CA83" s="19">
        <v>14754.433</v>
      </c>
      <c r="CB83" s="19">
        <v>14453.173</v>
      </c>
      <c r="CC83" s="19">
        <v>14781.328</v>
      </c>
      <c r="CD83" s="19">
        <v>16310.345</v>
      </c>
      <c r="CE83" s="19">
        <v>15535.332</v>
      </c>
      <c r="CF83" s="19">
        <v>16141.246</v>
      </c>
      <c r="CG83" s="19">
        <v>16825.788</v>
      </c>
      <c r="CH83" s="19">
        <v>17466.168</v>
      </c>
      <c r="CI83" s="19">
        <v>18046.876</v>
      </c>
      <c r="CJ83" s="2">
        <v>64.363265802003</v>
      </c>
      <c r="CK83" s="2">
        <v>64.3617435954983</v>
      </c>
      <c r="CL83" s="2">
        <v>64.2954756654971</v>
      </c>
      <c r="CM83" s="2">
        <v>64.2300901984519</v>
      </c>
      <c r="CN83" s="2">
        <v>64.1636090628251</v>
      </c>
      <c r="CO83" s="2">
        <v>64.0961440559004</v>
      </c>
      <c r="CP83" s="2">
        <v>63.7270611810829</v>
      </c>
      <c r="CQ83" s="2">
        <v>63.3597253398503</v>
      </c>
      <c r="CR83" s="2">
        <v>62.9961337404396</v>
      </c>
      <c r="CS83" s="2">
        <v>62.6344084123613</v>
      </c>
      <c r="CT83" s="2">
        <v>62.2746336481246</v>
      </c>
      <c r="CU83" s="2">
        <v>62.1621889148874</v>
      </c>
      <c r="CV83" s="2">
        <v>62.3345485369252</v>
      </c>
      <c r="CW83" s="2">
        <v>62.3241322033898</v>
      </c>
      <c r="CX83" s="2">
        <v>62.3647859276752</v>
      </c>
      <c r="CY83" s="2">
        <v>62.3567272983247</v>
      </c>
      <c r="CZ83" s="2">
        <v>62.3370630826168</v>
      </c>
      <c r="DA83" s="2">
        <v>62.3126579591388</v>
      </c>
      <c r="DB83" s="2">
        <v>62.3295243352004</v>
      </c>
      <c r="DC83" s="2">
        <v>62.4906602888865</v>
      </c>
      <c r="DD83" s="2">
        <v>62.7446891884663</v>
      </c>
      <c r="DE83" s="2">
        <v>62.915984446623</v>
      </c>
      <c r="DF83" s="2">
        <v>63.3478208892286</v>
      </c>
      <c r="DG83" s="2">
        <v>63.8246627055953</v>
      </c>
      <c r="DH83" s="2">
        <v>64.3502584067097</v>
      </c>
      <c r="DI83" s="2">
        <v>64.9100010414497</v>
      </c>
      <c r="DJ83" s="2">
        <v>65.2412806147615</v>
      </c>
      <c r="DK83" s="2">
        <v>65.6104848351421</v>
      </c>
      <c r="DL83" s="2">
        <v>65.9958022537541</v>
      </c>
      <c r="DM83" s="2">
        <v>66.3922649607924</v>
      </c>
      <c r="DN83" s="2">
        <v>66.8068740344011</v>
      </c>
      <c r="DO83" s="2">
        <v>67.0548914842224</v>
      </c>
      <c r="DP83" s="2">
        <v>67.2868656104189</v>
      </c>
      <c r="DQ83" s="2">
        <v>67.5424668525958</v>
      </c>
      <c r="DR83" s="2">
        <v>67.8287540811895</v>
      </c>
      <c r="DS83" s="2">
        <v>68.1042606477939</v>
      </c>
      <c r="DT83" s="2">
        <v>68.3277234190961</v>
      </c>
      <c r="DU83" s="2">
        <v>68.0766926657441</v>
      </c>
      <c r="DV83" s="2">
        <v>68.3399934760244</v>
      </c>
      <c r="DW83" s="2">
        <v>68.1935587284215</v>
      </c>
      <c r="DX83" s="2">
        <v>68.1386249163267</v>
      </c>
      <c r="DY83" s="2">
        <v>19601832.6</v>
      </c>
      <c r="DZ83" s="2">
        <v>19787374.451</v>
      </c>
      <c r="EA83" s="2">
        <v>19974675.425</v>
      </c>
      <c r="EB83" s="2">
        <v>20163752.216</v>
      </c>
      <c r="EC83" s="2">
        <v>20354621.703</v>
      </c>
      <c r="ED83" s="2">
        <v>20547300.9</v>
      </c>
      <c r="EE83" s="2">
        <v>20643744.199</v>
      </c>
      <c r="EF83" s="2">
        <v>20740806.09</v>
      </c>
      <c r="EG83" s="2">
        <v>20838491.08</v>
      </c>
      <c r="EH83" s="2">
        <v>20936803.7</v>
      </c>
      <c r="EI83" s="2">
        <v>21035748.5</v>
      </c>
      <c r="EJ83" s="2">
        <v>21253252.39</v>
      </c>
      <c r="EK83" s="2">
        <v>21473005.28</v>
      </c>
      <c r="EL83" s="2">
        <v>21695030.42</v>
      </c>
      <c r="EM83" s="2">
        <v>21919351.31</v>
      </c>
      <c r="EN83" s="2">
        <v>22145991.7</v>
      </c>
      <c r="EO83" s="2">
        <v>22402070.36</v>
      </c>
      <c r="EP83" s="2">
        <v>22661244.32</v>
      </c>
      <c r="EQ83" s="2">
        <v>22923552.46</v>
      </c>
      <c r="ER83" s="2">
        <v>23189034.22</v>
      </c>
      <c r="ES83" s="2">
        <v>23457729.5</v>
      </c>
      <c r="ET83" s="2">
        <v>23745121.69</v>
      </c>
      <c r="EU83" s="2">
        <v>24036063.68</v>
      </c>
      <c r="EV83" s="2">
        <v>24330599.67</v>
      </c>
      <c r="EW83" s="2">
        <v>24628774.4</v>
      </c>
      <c r="EX83" s="2">
        <v>24930633.2</v>
      </c>
      <c r="EY83" s="2">
        <v>25130288.88</v>
      </c>
      <c r="EZ83" s="2">
        <v>25331552.09</v>
      </c>
      <c r="FA83" s="2">
        <v>25534435.85</v>
      </c>
      <c r="FB83" s="2">
        <v>25738953.28</v>
      </c>
      <c r="FC83" s="2">
        <v>25945117.6</v>
      </c>
      <c r="FD83" s="2">
        <v>26095081.57</v>
      </c>
      <c r="FE83" s="2">
        <v>26245914.8</v>
      </c>
      <c r="FF83" s="2">
        <v>26397622.32</v>
      </c>
      <c r="FG83" s="2">
        <v>26550209.21</v>
      </c>
      <c r="FH83" s="2">
        <v>26703680.6</v>
      </c>
      <c r="FI83" s="2">
        <v>26879798.42</v>
      </c>
      <c r="FJ83" s="2">
        <v>27057081.5</v>
      </c>
      <c r="FK83" s="2">
        <v>27235537.6</v>
      </c>
      <c r="FL83" s="2">
        <v>27415174.48</v>
      </c>
      <c r="FM83" s="2">
        <v>27596000</v>
      </c>
      <c r="FN83" s="20">
        <v>30542.184</v>
      </c>
      <c r="FO83" s="20">
        <v>30832.012</v>
      </c>
      <c r="FP83" s="20">
        <v>31155.936</v>
      </c>
      <c r="FQ83" s="20">
        <v>31482.87</v>
      </c>
      <c r="FR83" s="20">
        <v>31813.814</v>
      </c>
      <c r="FS83" s="20">
        <v>32148.77</v>
      </c>
      <c r="FT83" s="20">
        <v>32486.735</v>
      </c>
      <c r="FU83" s="20">
        <v>32828.711</v>
      </c>
      <c r="FV83" s="20">
        <v>33173.696</v>
      </c>
      <c r="FW83" s="20">
        <v>33522.692</v>
      </c>
      <c r="FX83" s="20">
        <v>33875.7</v>
      </c>
      <c r="FY83" s="20">
        <v>34189.7</v>
      </c>
      <c r="FZ83" s="20">
        <v>34497.7</v>
      </c>
      <c r="GA83" s="20">
        <v>34809.7</v>
      </c>
      <c r="GB83" s="20">
        <v>35146.7</v>
      </c>
      <c r="GC83" s="20">
        <v>35514.7</v>
      </c>
      <c r="GD83" s="20">
        <v>35936.7</v>
      </c>
      <c r="GE83" s="20">
        <v>36366.7</v>
      </c>
      <c r="GF83" s="20">
        <v>36777.7</v>
      </c>
      <c r="GG83" s="20">
        <v>37107.7</v>
      </c>
      <c r="GH83" s="20">
        <v>37509.7</v>
      </c>
      <c r="GI83" s="20">
        <v>37740.7</v>
      </c>
      <c r="GJ83" s="20">
        <v>37943.7</v>
      </c>
      <c r="GK83" s="20">
        <v>38122.7</v>
      </c>
      <c r="GL83" s="20">
        <v>38278.7</v>
      </c>
      <c r="GM83" s="20">
        <v>38419.7</v>
      </c>
      <c r="GN83" s="20">
        <v>38536.7</v>
      </c>
      <c r="GO83" s="20">
        <v>38631.7</v>
      </c>
      <c r="GP83" s="20">
        <v>38716.7</v>
      </c>
      <c r="GQ83" s="20">
        <v>38791.7</v>
      </c>
      <c r="GR83" s="20">
        <v>38850.7</v>
      </c>
      <c r="GS83" s="20">
        <v>38919.7</v>
      </c>
      <c r="GT83" s="20">
        <v>39007.7</v>
      </c>
      <c r="GU83" s="20">
        <v>39085.7</v>
      </c>
      <c r="GV83" s="20">
        <v>39149.7</v>
      </c>
      <c r="GW83" s="20">
        <v>39223</v>
      </c>
      <c r="GX83" s="20">
        <v>39278.8</v>
      </c>
      <c r="GY83" s="20">
        <v>39348.1</v>
      </c>
      <c r="GZ83" s="20">
        <v>39453.4</v>
      </c>
      <c r="HA83" s="20">
        <v>39626.2</v>
      </c>
      <c r="HB83" s="20">
        <v>39927.4</v>
      </c>
    </row>
    <row r="84" spans="1:210" ht="12.75">
      <c r="A84" s="15" t="s">
        <v>83</v>
      </c>
      <c r="B84" s="15" t="s">
        <v>152</v>
      </c>
      <c r="C84" s="15">
        <v>83</v>
      </c>
      <c r="D84" s="16"/>
      <c r="E84" s="7">
        <f t="shared" si="1"/>
        <v>1.6525418298886572</v>
      </c>
      <c r="F84" s="19">
        <v>4.9589432</v>
      </c>
      <c r="G84" s="19">
        <v>5.3780264</v>
      </c>
      <c r="H84" s="19">
        <v>4.9785983</v>
      </c>
      <c r="I84" s="19">
        <v>5.5533047</v>
      </c>
      <c r="J84" s="19">
        <v>5.0392883</v>
      </c>
      <c r="K84" s="19">
        <v>4.5444704</v>
      </c>
      <c r="L84" s="19">
        <v>4.9498748</v>
      </c>
      <c r="M84" s="19">
        <v>5.0855442</v>
      </c>
      <c r="N84" s="19">
        <v>5.5954568</v>
      </c>
      <c r="O84" s="19">
        <v>6.4945979</v>
      </c>
      <c r="P84" s="19">
        <v>7.1756935</v>
      </c>
      <c r="Q84" s="19">
        <v>6.4720539</v>
      </c>
      <c r="R84" s="19">
        <v>7.0231485</v>
      </c>
      <c r="S84" s="19">
        <v>5.2299277</v>
      </c>
      <c r="T84" s="19">
        <v>8.0863864</v>
      </c>
      <c r="U84" s="19">
        <v>7.0844451</v>
      </c>
      <c r="V84" s="19">
        <v>8.9611865</v>
      </c>
      <c r="W84" s="19">
        <v>8.3200536</v>
      </c>
      <c r="X84" s="19">
        <v>11.925628</v>
      </c>
      <c r="Y84" s="19">
        <v>15.44371</v>
      </c>
      <c r="Z84" s="19">
        <v>18.448025</v>
      </c>
      <c r="AA84" s="19">
        <v>15.173727</v>
      </c>
      <c r="AB84" s="19">
        <v>15.043667</v>
      </c>
      <c r="AC84" s="19">
        <v>15.707332</v>
      </c>
      <c r="AD84" s="19">
        <v>15.736481</v>
      </c>
      <c r="AE84" s="19">
        <v>13.735376</v>
      </c>
      <c r="AF84" s="19">
        <v>14.557828</v>
      </c>
      <c r="AG84" s="19">
        <v>14.189203</v>
      </c>
      <c r="AH84" s="19">
        <v>12.804497</v>
      </c>
      <c r="AI84" s="19">
        <v>11.502642</v>
      </c>
      <c r="AJ84" s="19">
        <v>11.077571</v>
      </c>
      <c r="AK84" s="19">
        <v>11.390402</v>
      </c>
      <c r="AL84" s="19">
        <v>11.326282</v>
      </c>
      <c r="AM84" s="19">
        <v>11.926213</v>
      </c>
      <c r="AN84" s="19">
        <v>12.249181</v>
      </c>
      <c r="AO84" s="19">
        <v>11.690811</v>
      </c>
      <c r="AP84" s="19">
        <v>11.391309</v>
      </c>
      <c r="AQ84" s="19">
        <v>12.395607</v>
      </c>
      <c r="AR84" s="19">
        <v>13.857186</v>
      </c>
      <c r="AS84" s="19">
        <v>14.156513</v>
      </c>
      <c r="AT84" s="19">
        <v>14.098069</v>
      </c>
      <c r="AU84" s="19">
        <v>1333.0637</v>
      </c>
      <c r="AV84" s="19">
        <v>1337.8439</v>
      </c>
      <c r="AW84" s="19">
        <v>1371.0569</v>
      </c>
      <c r="AX84" s="19">
        <v>1348.5452</v>
      </c>
      <c r="AY84" s="19">
        <v>1383.0627</v>
      </c>
      <c r="AZ84" s="19">
        <v>1385.2092</v>
      </c>
      <c r="BA84" s="19">
        <v>1412.2772</v>
      </c>
      <c r="BB84" s="19">
        <v>1455.1367</v>
      </c>
      <c r="BC84" s="19">
        <v>1488.6073</v>
      </c>
      <c r="BD84" s="19">
        <v>1545.5253</v>
      </c>
      <c r="BE84" s="19">
        <v>1557.4419</v>
      </c>
      <c r="BF84" s="19">
        <v>1580.1157</v>
      </c>
      <c r="BG84" s="19">
        <v>1547.8677</v>
      </c>
      <c r="BH84" s="19">
        <v>1614.3893</v>
      </c>
      <c r="BI84" s="19">
        <v>1615.5923</v>
      </c>
      <c r="BJ84" s="19">
        <v>1658.8179</v>
      </c>
      <c r="BK84" s="19">
        <v>1681.9147</v>
      </c>
      <c r="BL84" s="19">
        <v>1716.4888</v>
      </c>
      <c r="BM84" s="19">
        <v>1760.3792</v>
      </c>
      <c r="BN84" s="19">
        <v>1769.2761</v>
      </c>
      <c r="BO84" s="19">
        <v>1789.5349</v>
      </c>
      <c r="BP84" s="19">
        <v>1878.6545</v>
      </c>
      <c r="BQ84" s="19">
        <v>1964.2238</v>
      </c>
      <c r="BR84" s="19">
        <v>2106.7675</v>
      </c>
      <c r="BS84" s="19">
        <v>2120.6779</v>
      </c>
      <c r="BT84" s="19">
        <v>2261.5163</v>
      </c>
      <c r="BU84" s="19">
        <v>2297.5087</v>
      </c>
      <c r="BV84" s="19">
        <v>2305.5965</v>
      </c>
      <c r="BW84" s="19">
        <v>2349.2436</v>
      </c>
      <c r="BX84" s="19">
        <v>2412.501</v>
      </c>
      <c r="BY84" s="19">
        <v>2515.0627</v>
      </c>
      <c r="BZ84" s="19">
        <v>2592.4631</v>
      </c>
      <c r="CA84" s="19">
        <v>2692.5021</v>
      </c>
      <c r="CB84" s="19">
        <v>2814.9305</v>
      </c>
      <c r="CC84" s="19">
        <v>2950.2821</v>
      </c>
      <c r="CD84" s="19">
        <v>3065.6446</v>
      </c>
      <c r="CE84" s="19">
        <v>3201.4339</v>
      </c>
      <c r="CF84" s="19">
        <v>3011.3074</v>
      </c>
      <c r="CG84" s="19">
        <v>3075.3719</v>
      </c>
      <c r="CH84" s="19">
        <v>3154.0415</v>
      </c>
      <c r="CI84" s="19">
        <v>3299.8417</v>
      </c>
      <c r="CJ84" s="2">
        <v>54.0283053293475</v>
      </c>
      <c r="CK84" s="2">
        <v>54.0906382076997</v>
      </c>
      <c r="CL84" s="2">
        <v>54.1649265857967</v>
      </c>
      <c r="CM84" s="2">
        <v>54.2618968907512</v>
      </c>
      <c r="CN84" s="2">
        <v>54.3912961587644</v>
      </c>
      <c r="CO84" s="2">
        <v>54.5620477877714</v>
      </c>
      <c r="CP84" s="2">
        <v>54.7983168024356</v>
      </c>
      <c r="CQ84" s="2">
        <v>55.0788588683602</v>
      </c>
      <c r="CR84" s="2">
        <v>55.4047252151062</v>
      </c>
      <c r="CS84" s="2">
        <v>55.7768052291117</v>
      </c>
      <c r="CT84" s="2">
        <v>56.1963156183975</v>
      </c>
      <c r="CU84" s="2">
        <v>56.6822961149312</v>
      </c>
      <c r="CV84" s="2">
        <v>57.2108207727438</v>
      </c>
      <c r="CW84" s="2">
        <v>57.7837036912088</v>
      </c>
      <c r="CX84" s="2">
        <v>58.4026169665616</v>
      </c>
      <c r="CY84" s="2">
        <v>59.0695529899349</v>
      </c>
      <c r="CZ84" s="2">
        <v>59.3213637147692</v>
      </c>
      <c r="DA84" s="2">
        <v>59.6092210629896</v>
      </c>
      <c r="DB84" s="2">
        <v>59.9345705536181</v>
      </c>
      <c r="DC84" s="2">
        <v>60.2986938197662</v>
      </c>
      <c r="DD84" s="2">
        <v>60.7031486680819</v>
      </c>
      <c r="DE84" s="2">
        <v>60.7185927188674</v>
      </c>
      <c r="DF84" s="2">
        <v>60.7893128378892</v>
      </c>
      <c r="DG84" s="2">
        <v>60.9155149865414</v>
      </c>
      <c r="DH84" s="2">
        <v>61.0975381339535</v>
      </c>
      <c r="DI84" s="2">
        <v>61.3358642972536</v>
      </c>
      <c r="DJ84" s="2">
        <v>61.6131069373224</v>
      </c>
      <c r="DK84" s="2">
        <v>61.8880817144461</v>
      </c>
      <c r="DL84" s="2">
        <v>62.1608093604828</v>
      </c>
      <c r="DM84" s="2">
        <v>62.4311968394115</v>
      </c>
      <c r="DN84" s="2">
        <v>62.699233417348</v>
      </c>
      <c r="DO84" s="2">
        <v>63.1328297239786</v>
      </c>
      <c r="DP84" s="2">
        <v>63.5695774577596</v>
      </c>
      <c r="DQ84" s="2">
        <v>63.8804252581602</v>
      </c>
      <c r="DR84" s="2">
        <v>64.0948428295707</v>
      </c>
      <c r="DS84" s="2">
        <v>64.5692939814815</v>
      </c>
      <c r="DT84" s="2">
        <v>65.1962651343625</v>
      </c>
      <c r="DU84" s="2">
        <v>65.8366949101796</v>
      </c>
      <c r="DV84" s="2">
        <v>66.4204636409256</v>
      </c>
      <c r="DW84" s="2">
        <v>66.8788926845343</v>
      </c>
      <c r="DX84" s="2">
        <v>67.4121405750799</v>
      </c>
      <c r="DY84" s="2">
        <v>5241285.9</v>
      </c>
      <c r="DZ84" s="2">
        <v>5385945.482</v>
      </c>
      <c r="EA84" s="2">
        <v>5534599.281</v>
      </c>
      <c r="EB84" s="2">
        <v>5687357.625</v>
      </c>
      <c r="EC84" s="2">
        <v>5844333.894</v>
      </c>
      <c r="ED84" s="2">
        <v>6005644.6</v>
      </c>
      <c r="EE84" s="2">
        <v>6177321.096</v>
      </c>
      <c r="EF84" s="2">
        <v>6353996.301</v>
      </c>
      <c r="EG84" s="2">
        <v>6535818.41</v>
      </c>
      <c r="EH84" s="2">
        <v>6722940.087</v>
      </c>
      <c r="EI84" s="2">
        <v>6915518.6</v>
      </c>
      <c r="EJ84" s="2">
        <v>7116456.609</v>
      </c>
      <c r="EK84" s="2">
        <v>7323339.766</v>
      </c>
      <c r="EL84" s="2">
        <v>7536347.1</v>
      </c>
      <c r="EM84" s="2">
        <v>7755663.124</v>
      </c>
      <c r="EN84" s="2">
        <v>7981478</v>
      </c>
      <c r="EO84" s="2">
        <v>8150607.071</v>
      </c>
      <c r="EP84" s="2">
        <v>8323390.521</v>
      </c>
      <c r="EQ84" s="2">
        <v>8499908.809</v>
      </c>
      <c r="ER84" s="2">
        <v>8680244.2</v>
      </c>
      <c r="ES84" s="2">
        <v>8864480.8</v>
      </c>
      <c r="ET84" s="2">
        <v>8986454.944</v>
      </c>
      <c r="EU84" s="2">
        <v>9110141.737</v>
      </c>
      <c r="EV84" s="2">
        <v>9235565.699</v>
      </c>
      <c r="EW84" s="2">
        <v>9362751.707</v>
      </c>
      <c r="EX84" s="2">
        <v>9491725</v>
      </c>
      <c r="EY84" s="2">
        <v>9629031.901</v>
      </c>
      <c r="EZ84" s="2">
        <v>9768408.629</v>
      </c>
      <c r="FA84" s="2">
        <v>9909887.575</v>
      </c>
      <c r="FB84" s="2">
        <v>10053501.65</v>
      </c>
      <c r="FC84" s="2">
        <v>10199284.3</v>
      </c>
      <c r="FD84" s="2">
        <v>10384087.833</v>
      </c>
      <c r="FE84" s="2">
        <v>10572256.427</v>
      </c>
      <c r="FF84" s="2">
        <v>10763851.656</v>
      </c>
      <c r="FG84" s="2">
        <v>10958936.227</v>
      </c>
      <c r="FH84" s="2">
        <v>11157574</v>
      </c>
      <c r="FI84" s="2">
        <v>11402826.772</v>
      </c>
      <c r="FJ84" s="2">
        <v>11654411.733</v>
      </c>
      <c r="FK84" s="2">
        <v>11912510.154</v>
      </c>
      <c r="FL84" s="2">
        <v>12177308.78</v>
      </c>
      <c r="FM84" s="2">
        <v>12449000</v>
      </c>
      <c r="FN84" s="20">
        <v>9889</v>
      </c>
      <c r="FO84" s="20">
        <v>10135</v>
      </c>
      <c r="FP84" s="20">
        <v>10385</v>
      </c>
      <c r="FQ84" s="20">
        <v>10651</v>
      </c>
      <c r="FR84" s="20">
        <v>10889</v>
      </c>
      <c r="FS84" s="20">
        <v>11164</v>
      </c>
      <c r="FT84" s="20">
        <v>11439</v>
      </c>
      <c r="FU84" s="20">
        <v>11703</v>
      </c>
      <c r="FV84" s="20">
        <v>11992</v>
      </c>
      <c r="FW84" s="20">
        <v>12252</v>
      </c>
      <c r="FX84" s="20">
        <v>12514</v>
      </c>
      <c r="FY84" s="20">
        <v>12608</v>
      </c>
      <c r="FZ84" s="20">
        <v>12861</v>
      </c>
      <c r="GA84" s="20">
        <v>13091</v>
      </c>
      <c r="GB84" s="20">
        <v>13284</v>
      </c>
      <c r="GC84" s="20">
        <v>13496</v>
      </c>
      <c r="GD84" s="20">
        <v>13717</v>
      </c>
      <c r="GE84" s="20">
        <v>13942</v>
      </c>
      <c r="GF84" s="20">
        <v>14184</v>
      </c>
      <c r="GG84" s="20">
        <v>14471</v>
      </c>
      <c r="GH84" s="20">
        <v>14738</v>
      </c>
      <c r="GI84" s="20">
        <v>14988</v>
      </c>
      <c r="GJ84" s="20">
        <v>15189</v>
      </c>
      <c r="GK84" s="20">
        <v>15417</v>
      </c>
      <c r="GL84" s="20">
        <v>15599</v>
      </c>
      <c r="GM84" s="20">
        <v>15837</v>
      </c>
      <c r="GN84" s="20">
        <v>16117</v>
      </c>
      <c r="GO84" s="20">
        <v>16361</v>
      </c>
      <c r="GP84" s="20">
        <v>16587</v>
      </c>
      <c r="GQ84" s="20">
        <v>16806</v>
      </c>
      <c r="GR84" s="20">
        <v>16993</v>
      </c>
      <c r="GS84" s="20">
        <v>17247</v>
      </c>
      <c r="GT84" s="20">
        <v>17405</v>
      </c>
      <c r="GU84" s="20">
        <v>17628.42</v>
      </c>
      <c r="GV84" s="20">
        <v>17865</v>
      </c>
      <c r="GW84" s="20">
        <v>18112</v>
      </c>
      <c r="GX84" s="20">
        <v>18300</v>
      </c>
      <c r="GY84" s="20">
        <v>18552</v>
      </c>
      <c r="GZ84" s="20">
        <v>18774</v>
      </c>
      <c r="HA84" s="20">
        <v>19043</v>
      </c>
      <c r="HB84" s="20">
        <v>19359</v>
      </c>
    </row>
    <row r="85" spans="1:210" ht="12.75">
      <c r="A85" s="15" t="s">
        <v>84</v>
      </c>
      <c r="B85" s="15" t="s">
        <v>183</v>
      </c>
      <c r="C85" s="15">
        <v>84</v>
      </c>
      <c r="D85" s="16"/>
      <c r="E85" s="7">
        <f t="shared" si="1"/>
        <v>0.9436852811388263</v>
      </c>
      <c r="F85" s="19">
        <v>24.871606</v>
      </c>
      <c r="G85" s="19">
        <v>24.496003</v>
      </c>
      <c r="H85" s="19">
        <v>24.349559</v>
      </c>
      <c r="I85" s="19">
        <v>24.308476</v>
      </c>
      <c r="J85" s="19">
        <v>25.667049</v>
      </c>
      <c r="K85" s="19">
        <v>26.359883</v>
      </c>
      <c r="L85" s="19">
        <v>25.853768</v>
      </c>
      <c r="M85" s="19">
        <v>25.689687</v>
      </c>
      <c r="N85" s="19">
        <v>24.909504</v>
      </c>
      <c r="O85" s="19">
        <v>25.368264</v>
      </c>
      <c r="P85" s="19">
        <v>26.378484</v>
      </c>
      <c r="Q85" s="19">
        <v>24.541333</v>
      </c>
      <c r="R85" s="19">
        <v>23.396041</v>
      </c>
      <c r="S85" s="19">
        <v>23.075431</v>
      </c>
      <c r="T85" s="19">
        <v>24.272817</v>
      </c>
      <c r="U85" s="19">
        <v>24.998039</v>
      </c>
      <c r="V85" s="19">
        <v>23.805175</v>
      </c>
      <c r="W85" s="19">
        <v>20.630908</v>
      </c>
      <c r="X85" s="19">
        <v>18.06104</v>
      </c>
      <c r="Y85" s="19">
        <v>20.159138</v>
      </c>
      <c r="Z85" s="19">
        <v>21.957057</v>
      </c>
      <c r="AA85" s="19">
        <v>19.073412</v>
      </c>
      <c r="AB85" s="19">
        <v>18.812903</v>
      </c>
      <c r="AC85" s="19">
        <v>19.009494</v>
      </c>
      <c r="AD85" s="19">
        <v>20.641649</v>
      </c>
      <c r="AE85" s="19">
        <v>22.180543</v>
      </c>
      <c r="AF85" s="19">
        <v>21.204657</v>
      </c>
      <c r="AG85" s="19">
        <v>21.715154</v>
      </c>
      <c r="AH85" s="19">
        <v>22.705552</v>
      </c>
      <c r="AI85" s="19">
        <v>24.908484</v>
      </c>
      <c r="AJ85" s="19">
        <v>24.985354</v>
      </c>
      <c r="AK85" s="19">
        <v>21.314481</v>
      </c>
      <c r="AL85" s="19">
        <v>20.182479</v>
      </c>
      <c r="AM85" s="19">
        <v>16.379928</v>
      </c>
      <c r="AN85" s="19">
        <v>18.247205</v>
      </c>
      <c r="AO85" s="19">
        <v>19.408152</v>
      </c>
      <c r="AP85" s="19">
        <v>18.931798</v>
      </c>
      <c r="AQ85" s="19">
        <v>18.616398</v>
      </c>
      <c r="AR85" s="19">
        <v>19.871498</v>
      </c>
      <c r="AS85" s="19">
        <v>19.939269</v>
      </c>
      <c r="AT85" s="19">
        <v>20.75416</v>
      </c>
      <c r="AU85" s="19">
        <v>10168.965</v>
      </c>
      <c r="AV85" s="19">
        <v>10701.683</v>
      </c>
      <c r="AW85" s="19">
        <v>11053.091</v>
      </c>
      <c r="AX85" s="19">
        <v>11565.156</v>
      </c>
      <c r="AY85" s="19">
        <v>12325.055</v>
      </c>
      <c r="AZ85" s="19">
        <v>12678.016</v>
      </c>
      <c r="BA85" s="19">
        <v>12780.361</v>
      </c>
      <c r="BB85" s="19">
        <v>13083.291</v>
      </c>
      <c r="BC85" s="19">
        <v>13454.395</v>
      </c>
      <c r="BD85" s="19">
        <v>14044.127</v>
      </c>
      <c r="BE85" s="19">
        <v>14827.977</v>
      </c>
      <c r="BF85" s="19">
        <v>14770.406</v>
      </c>
      <c r="BG85" s="19">
        <v>15009.14</v>
      </c>
      <c r="BH85" s="19">
        <v>15561.435</v>
      </c>
      <c r="BI85" s="19">
        <v>16070.76</v>
      </c>
      <c r="BJ85" s="19">
        <v>16454.567</v>
      </c>
      <c r="BK85" s="19">
        <v>16496.332</v>
      </c>
      <c r="BL85" s="19">
        <v>16002.169</v>
      </c>
      <c r="BM85" s="19">
        <v>16106.683</v>
      </c>
      <c r="BN85" s="19">
        <v>16796.639</v>
      </c>
      <c r="BO85" s="19">
        <v>17164.866</v>
      </c>
      <c r="BP85" s="19">
        <v>16951.806</v>
      </c>
      <c r="BQ85" s="19">
        <v>17127.091</v>
      </c>
      <c r="BR85" s="19">
        <v>17437.321</v>
      </c>
      <c r="BS85" s="19">
        <v>18256.506</v>
      </c>
      <c r="BT85" s="19">
        <v>18711.514</v>
      </c>
      <c r="BU85" s="19">
        <v>19139.025</v>
      </c>
      <c r="BV85" s="19">
        <v>19752.227</v>
      </c>
      <c r="BW85" s="19">
        <v>20229.112</v>
      </c>
      <c r="BX85" s="19">
        <v>20743.939</v>
      </c>
      <c r="BY85" s="19">
        <v>20786.786</v>
      </c>
      <c r="BZ85" s="19">
        <v>20261.005</v>
      </c>
      <c r="CA85" s="19">
        <v>19728.402</v>
      </c>
      <c r="CB85" s="19">
        <v>19306.881</v>
      </c>
      <c r="CC85" s="19">
        <v>20027.117</v>
      </c>
      <c r="CD85" s="19">
        <v>20696.509</v>
      </c>
      <c r="CE85" s="19">
        <v>20864.546</v>
      </c>
      <c r="CF85" s="19">
        <v>21266.054</v>
      </c>
      <c r="CG85" s="19">
        <v>22066.002</v>
      </c>
      <c r="CH85" s="19">
        <v>23045.668</v>
      </c>
      <c r="CI85" s="19">
        <v>23635.135</v>
      </c>
      <c r="CJ85" s="2">
        <v>66.0294037433155</v>
      </c>
      <c r="CK85" s="2">
        <v>66.1912672340426</v>
      </c>
      <c r="CL85" s="2">
        <v>66.3379103676276</v>
      </c>
      <c r="CM85" s="2">
        <v>66.4869846133614</v>
      </c>
      <c r="CN85" s="2">
        <v>66.5080061610756</v>
      </c>
      <c r="CO85" s="2">
        <v>66.3951305921903</v>
      </c>
      <c r="CP85" s="2">
        <v>66.1006487192623</v>
      </c>
      <c r="CQ85" s="2">
        <v>65.9305407854601</v>
      </c>
      <c r="CR85" s="2">
        <v>65.8810844831943</v>
      </c>
      <c r="CS85" s="2">
        <v>65.7678417168675</v>
      </c>
      <c r="CT85" s="2">
        <v>65.4864291930872</v>
      </c>
      <c r="CU85" s="2">
        <v>65.0232229933317</v>
      </c>
      <c r="CV85" s="2">
        <v>64.8127081753263</v>
      </c>
      <c r="CW85" s="2">
        <v>64.6748946540494</v>
      </c>
      <c r="CX85" s="2">
        <v>64.4664215047176</v>
      </c>
      <c r="CY85" s="2">
        <v>64.1964310997193</v>
      </c>
      <c r="CZ85" s="2">
        <v>64.1356841522744</v>
      </c>
      <c r="DA85" s="2">
        <v>64.0680269631604</v>
      </c>
      <c r="DB85" s="2">
        <v>64.0476872039633</v>
      </c>
      <c r="DC85" s="2">
        <v>64.074211080299</v>
      </c>
      <c r="DD85" s="2">
        <v>64.1164753309266</v>
      </c>
      <c r="DE85" s="2">
        <v>64.1985130649038</v>
      </c>
      <c r="DF85" s="2">
        <v>64.3193574534534</v>
      </c>
      <c r="DG85" s="2">
        <v>64.4327193014044</v>
      </c>
      <c r="DH85" s="2">
        <v>64.5463161928751</v>
      </c>
      <c r="DI85" s="2">
        <v>64.6059425149701</v>
      </c>
      <c r="DJ85" s="2">
        <v>64.706174516129</v>
      </c>
      <c r="DK85" s="2">
        <v>64.7375049410644</v>
      </c>
      <c r="DL85" s="2">
        <v>64.7082177572309</v>
      </c>
      <c r="DM85" s="2">
        <v>64.5278910279053</v>
      </c>
      <c r="DN85" s="2">
        <v>64.2833158079215</v>
      </c>
      <c r="DO85" s="2">
        <v>64.1278289855409</v>
      </c>
      <c r="DP85" s="2">
        <v>64.0332268920166</v>
      </c>
      <c r="DQ85" s="2">
        <v>63.940944406212</v>
      </c>
      <c r="DR85" s="2">
        <v>63.767321728336</v>
      </c>
      <c r="DS85" s="2">
        <v>63.6823315592798</v>
      </c>
      <c r="DT85" s="2">
        <v>63.7918917674997</v>
      </c>
      <c r="DU85" s="2">
        <v>63.9419361564122</v>
      </c>
      <c r="DV85" s="2">
        <v>64.1219384306017</v>
      </c>
      <c r="DW85" s="2">
        <v>64.2789598640685</v>
      </c>
      <c r="DX85" s="2">
        <v>64.3928289547863</v>
      </c>
      <c r="DY85" s="2">
        <v>4938999.4</v>
      </c>
      <c r="DZ85" s="2">
        <v>4977583.296</v>
      </c>
      <c r="EA85" s="2">
        <v>5016472.782</v>
      </c>
      <c r="EB85" s="2">
        <v>5055670.31</v>
      </c>
      <c r="EC85" s="2">
        <v>5095178.352</v>
      </c>
      <c r="ED85" s="2">
        <v>5134999.4</v>
      </c>
      <c r="EE85" s="2">
        <v>5161138.652</v>
      </c>
      <c r="EF85" s="2">
        <v>5187414.949</v>
      </c>
      <c r="EG85" s="2">
        <v>5213829.026</v>
      </c>
      <c r="EH85" s="2">
        <v>5240381.628</v>
      </c>
      <c r="EI85" s="2">
        <v>5267073.5</v>
      </c>
      <c r="EJ85" s="2">
        <v>5265580.598</v>
      </c>
      <c r="EK85" s="2">
        <v>5264088.158</v>
      </c>
      <c r="EL85" s="2">
        <v>5262596.178</v>
      </c>
      <c r="EM85" s="2">
        <v>5261104.659</v>
      </c>
      <c r="EN85" s="2">
        <v>5259613.6</v>
      </c>
      <c r="EO85" s="2">
        <v>5273235.951</v>
      </c>
      <c r="EP85" s="2">
        <v>5286893.585</v>
      </c>
      <c r="EQ85" s="2">
        <v>5300586.593</v>
      </c>
      <c r="ER85" s="2">
        <v>5314315.067</v>
      </c>
      <c r="ES85" s="2">
        <v>5328079.1</v>
      </c>
      <c r="ET85" s="2">
        <v>5341316.287</v>
      </c>
      <c r="EU85" s="2">
        <v>5354586.508</v>
      </c>
      <c r="EV85" s="2">
        <v>5367889.845</v>
      </c>
      <c r="EW85" s="2">
        <v>5381226.381</v>
      </c>
      <c r="EX85" s="2">
        <v>5394596.2</v>
      </c>
      <c r="EY85" s="2">
        <v>5415906.807</v>
      </c>
      <c r="EZ85" s="2">
        <v>5437303.04</v>
      </c>
      <c r="FA85" s="2">
        <v>5458785.25</v>
      </c>
      <c r="FB85" s="2">
        <v>5480353.785</v>
      </c>
      <c r="FC85" s="2">
        <v>5502009</v>
      </c>
      <c r="FD85" s="2">
        <v>5526151.535</v>
      </c>
      <c r="FE85" s="2">
        <v>5550400.107</v>
      </c>
      <c r="FF85" s="2">
        <v>5574755.179</v>
      </c>
      <c r="FG85" s="2">
        <v>5599217.219</v>
      </c>
      <c r="FH85" s="2">
        <v>5623786.7</v>
      </c>
      <c r="FI85" s="2">
        <v>5641116.989</v>
      </c>
      <c r="FJ85" s="2">
        <v>5658503.275</v>
      </c>
      <c r="FK85" s="2">
        <v>5675945.746</v>
      </c>
      <c r="FL85" s="2">
        <v>5693444.591</v>
      </c>
      <c r="FM85" s="2">
        <v>5711000</v>
      </c>
      <c r="FN85" s="20">
        <v>7480</v>
      </c>
      <c r="FO85" s="20">
        <v>7520</v>
      </c>
      <c r="FP85" s="20">
        <v>7562</v>
      </c>
      <c r="FQ85" s="20">
        <v>7604</v>
      </c>
      <c r="FR85" s="20">
        <v>7661</v>
      </c>
      <c r="FS85" s="20">
        <v>7734</v>
      </c>
      <c r="FT85" s="20">
        <v>7808</v>
      </c>
      <c r="FU85" s="20">
        <v>7868</v>
      </c>
      <c r="FV85" s="20">
        <v>7914</v>
      </c>
      <c r="FW85" s="20">
        <v>7968</v>
      </c>
      <c r="FX85" s="20">
        <v>8043</v>
      </c>
      <c r="FY85" s="20">
        <v>8098</v>
      </c>
      <c r="FZ85" s="20">
        <v>8122</v>
      </c>
      <c r="GA85" s="20">
        <v>8137</v>
      </c>
      <c r="GB85" s="20">
        <v>8161</v>
      </c>
      <c r="GC85" s="20">
        <v>8192</v>
      </c>
      <c r="GD85" s="20">
        <v>8222</v>
      </c>
      <c r="GE85" s="20">
        <v>8251</v>
      </c>
      <c r="GF85" s="20">
        <v>8275</v>
      </c>
      <c r="GG85" s="20">
        <v>8294</v>
      </c>
      <c r="GH85" s="20">
        <v>8311</v>
      </c>
      <c r="GI85" s="20">
        <v>8320</v>
      </c>
      <c r="GJ85" s="20">
        <v>8325</v>
      </c>
      <c r="GK85" s="20">
        <v>8329</v>
      </c>
      <c r="GL85" s="20">
        <v>8337</v>
      </c>
      <c r="GM85" s="20">
        <v>8350</v>
      </c>
      <c r="GN85" s="20">
        <v>8370</v>
      </c>
      <c r="GO85" s="20">
        <v>8398</v>
      </c>
      <c r="GP85" s="20">
        <v>8436</v>
      </c>
      <c r="GQ85" s="20">
        <v>8493</v>
      </c>
      <c r="GR85" s="20">
        <v>8566</v>
      </c>
      <c r="GS85" s="20">
        <v>8617</v>
      </c>
      <c r="GT85" s="20">
        <v>8668</v>
      </c>
      <c r="GU85" s="20">
        <v>8719</v>
      </c>
      <c r="GV85" s="20">
        <v>8781</v>
      </c>
      <c r="GW85" s="20">
        <v>8827</v>
      </c>
      <c r="GX85" s="20">
        <v>8841</v>
      </c>
      <c r="GY85" s="20">
        <v>8846</v>
      </c>
      <c r="GZ85" s="20">
        <v>8851</v>
      </c>
      <c r="HA85" s="20">
        <v>8858</v>
      </c>
      <c r="HB85" s="20">
        <v>8871</v>
      </c>
    </row>
    <row r="86" spans="1:210" ht="12.75">
      <c r="A86" s="15" t="s">
        <v>85</v>
      </c>
      <c r="B86" s="15" t="s">
        <v>115</v>
      </c>
      <c r="C86" s="15">
        <v>85</v>
      </c>
      <c r="D86" s="16"/>
      <c r="E86" s="7">
        <f t="shared" si="1"/>
        <v>0.9769198906528153</v>
      </c>
      <c r="F86" s="19">
        <v>30.060446</v>
      </c>
      <c r="G86" s="19">
        <v>32.462316</v>
      </c>
      <c r="H86" s="19">
        <v>32.332947</v>
      </c>
      <c r="I86" s="19">
        <v>32.011578</v>
      </c>
      <c r="J86" s="19">
        <v>33.04001</v>
      </c>
      <c r="K86" s="19">
        <v>30.906516</v>
      </c>
      <c r="L86" s="19">
        <v>30.217327</v>
      </c>
      <c r="M86" s="19">
        <v>30.583249</v>
      </c>
      <c r="N86" s="19">
        <v>29.960611</v>
      </c>
      <c r="O86" s="19">
        <v>29.994637</v>
      </c>
      <c r="P86" s="19">
        <v>32.524933</v>
      </c>
      <c r="Q86" s="19">
        <v>32.340494</v>
      </c>
      <c r="R86" s="19">
        <v>30.97434</v>
      </c>
      <c r="S86" s="19">
        <v>30.72056</v>
      </c>
      <c r="T86" s="19">
        <v>31.569016</v>
      </c>
      <c r="U86" s="19">
        <v>25.300151</v>
      </c>
      <c r="V86" s="19">
        <v>22.752168</v>
      </c>
      <c r="W86" s="19">
        <v>21.897945</v>
      </c>
      <c r="X86" s="19">
        <v>21.774425</v>
      </c>
      <c r="Y86" s="19">
        <v>24.030998</v>
      </c>
      <c r="Z86" s="19">
        <v>26.452866</v>
      </c>
      <c r="AA86" s="19">
        <v>24.423468</v>
      </c>
      <c r="AB86" s="19">
        <v>23.622693</v>
      </c>
      <c r="AC86" s="19">
        <v>23.918449</v>
      </c>
      <c r="AD86" s="19">
        <v>25.297501</v>
      </c>
      <c r="AE86" s="19">
        <v>25.011371</v>
      </c>
      <c r="AF86" s="19">
        <v>26.955506</v>
      </c>
      <c r="AG86" s="19">
        <v>26.952478</v>
      </c>
      <c r="AH86" s="19">
        <v>27.143994</v>
      </c>
      <c r="AI86" s="19">
        <v>28.015735</v>
      </c>
      <c r="AJ86" s="19">
        <v>29.672226</v>
      </c>
      <c r="AK86" s="19">
        <v>27.525617</v>
      </c>
      <c r="AL86" s="19">
        <v>24.580617</v>
      </c>
      <c r="AM86" s="19">
        <v>24.212691</v>
      </c>
      <c r="AN86" s="19">
        <v>25.554395</v>
      </c>
      <c r="AO86" s="19">
        <v>26.772299</v>
      </c>
      <c r="AP86" s="19">
        <v>26.223894</v>
      </c>
      <c r="AQ86" s="19">
        <v>25.992592</v>
      </c>
      <c r="AR86" s="19">
        <v>27.88126</v>
      </c>
      <c r="AS86" s="19">
        <v>27.311233</v>
      </c>
      <c r="AT86" s="19">
        <v>27.789653</v>
      </c>
      <c r="AU86" s="19">
        <v>14978.251</v>
      </c>
      <c r="AV86" s="19">
        <v>16131.272</v>
      </c>
      <c r="AW86" s="19">
        <v>16459.892</v>
      </c>
      <c r="AX86" s="19">
        <v>16807.699</v>
      </c>
      <c r="AY86" s="19">
        <v>17537.655</v>
      </c>
      <c r="AZ86" s="19">
        <v>17708.747</v>
      </c>
      <c r="BA86" s="19">
        <v>17917.928</v>
      </c>
      <c r="BB86" s="19">
        <v>18278.508</v>
      </c>
      <c r="BC86" s="19">
        <v>18658.051</v>
      </c>
      <c r="BD86" s="19">
        <v>19492.751</v>
      </c>
      <c r="BE86" s="19">
        <v>20610.857</v>
      </c>
      <c r="BF86" s="19">
        <v>21161.329</v>
      </c>
      <c r="BG86" s="19">
        <v>21537.188</v>
      </c>
      <c r="BH86" s="19">
        <v>22046.727</v>
      </c>
      <c r="BI86" s="19">
        <v>22370.592</v>
      </c>
      <c r="BJ86" s="19">
        <v>20403.141</v>
      </c>
      <c r="BK86" s="19">
        <v>20115.222</v>
      </c>
      <c r="BL86" s="19">
        <v>20617.735</v>
      </c>
      <c r="BM86" s="19">
        <v>20611.629</v>
      </c>
      <c r="BN86" s="19">
        <v>21242.098</v>
      </c>
      <c r="BO86" s="19">
        <v>22322.094</v>
      </c>
      <c r="BP86" s="19">
        <v>22374.489</v>
      </c>
      <c r="BQ86" s="19">
        <v>21834.546</v>
      </c>
      <c r="BR86" s="19">
        <v>21879.421</v>
      </c>
      <c r="BS86" s="19">
        <v>22580.397</v>
      </c>
      <c r="BT86" s="19">
        <v>23242.852</v>
      </c>
      <c r="BU86" s="19">
        <v>23588.7</v>
      </c>
      <c r="BV86" s="19">
        <v>23580.626</v>
      </c>
      <c r="BW86" s="19">
        <v>24129.465</v>
      </c>
      <c r="BX86" s="19">
        <v>25327.452</v>
      </c>
      <c r="BY86" s="19">
        <v>26130.821</v>
      </c>
      <c r="BZ86" s="19">
        <v>25392.159</v>
      </c>
      <c r="CA86" s="19">
        <v>24879.723</v>
      </c>
      <c r="CB86" s="19">
        <v>24512.742</v>
      </c>
      <c r="CC86" s="19">
        <v>24501.652</v>
      </c>
      <c r="CD86" s="19">
        <v>24536.184</v>
      </c>
      <c r="CE86" s="19">
        <v>24460.446</v>
      </c>
      <c r="CF86" s="19">
        <v>24834.035</v>
      </c>
      <c r="CG86" s="19">
        <v>25458.366</v>
      </c>
      <c r="CH86" s="19">
        <v>25737.149</v>
      </c>
      <c r="CI86" s="19">
        <v>26413.677</v>
      </c>
      <c r="CJ86" s="2">
        <v>66.3185490488624</v>
      </c>
      <c r="CK86" s="2">
        <v>66.4092188259109</v>
      </c>
      <c r="CL86" s="2">
        <v>65.7003576605669</v>
      </c>
      <c r="CM86" s="2">
        <v>65.2686214787496</v>
      </c>
      <c r="CN86" s="2">
        <v>65.1487475038867</v>
      </c>
      <c r="CO86" s="2">
        <v>65.3577032103825</v>
      </c>
      <c r="CP86" s="2">
        <v>65.4597569111186</v>
      </c>
      <c r="CQ86" s="2">
        <v>65.4380084112149</v>
      </c>
      <c r="CR86" s="2">
        <v>65.4048365359262</v>
      </c>
      <c r="CS86" s="2">
        <v>65.4673368318122</v>
      </c>
      <c r="CT86" s="2">
        <v>64.8792691878092</v>
      </c>
      <c r="CU86" s="2">
        <v>64.5974063409235</v>
      </c>
      <c r="CV86" s="2">
        <v>64.2816978856695</v>
      </c>
      <c r="CW86" s="2">
        <v>64.1225862696315</v>
      </c>
      <c r="CX86" s="2">
        <v>64.3046987893838</v>
      </c>
      <c r="CY86" s="2">
        <v>64.9909679937549</v>
      </c>
      <c r="CZ86" s="2">
        <v>65.7024783958399</v>
      </c>
      <c r="DA86" s="2">
        <v>66.0075773984511</v>
      </c>
      <c r="DB86" s="2">
        <v>66.011234953448</v>
      </c>
      <c r="DC86" s="2">
        <v>65.9734988190836</v>
      </c>
      <c r="DD86" s="2">
        <v>66.4161148915968</v>
      </c>
      <c r="DE86" s="2">
        <v>66.7470870003148</v>
      </c>
      <c r="DF86" s="2">
        <v>67.0608276169613</v>
      </c>
      <c r="DG86" s="2">
        <v>67.4728483408631</v>
      </c>
      <c r="DH86" s="2">
        <v>67.9414618596709</v>
      </c>
      <c r="DI86" s="2">
        <v>68.3614095826893</v>
      </c>
      <c r="DJ86" s="2">
        <v>68.5846412054121</v>
      </c>
      <c r="DK86" s="2">
        <v>68.7378460045836</v>
      </c>
      <c r="DL86" s="2">
        <v>69.0733510427767</v>
      </c>
      <c r="DM86" s="2">
        <v>68.8484835564916</v>
      </c>
      <c r="DN86" s="2">
        <v>68.7676892133492</v>
      </c>
      <c r="DO86" s="2">
        <v>68.3629767205882</v>
      </c>
      <c r="DP86" s="2">
        <v>68.1005813818182</v>
      </c>
      <c r="DQ86" s="2">
        <v>67.9646393485154</v>
      </c>
      <c r="DR86" s="2">
        <v>67.9024774378038</v>
      </c>
      <c r="DS86" s="2">
        <v>67.9314657008948</v>
      </c>
      <c r="DT86" s="2">
        <v>67.8362543681086</v>
      </c>
      <c r="DU86" s="2">
        <v>67.9242672545147</v>
      </c>
      <c r="DV86" s="2">
        <v>67.93616</v>
      </c>
      <c r="DW86" s="2">
        <v>67.8725988655462</v>
      </c>
      <c r="DX86" s="2">
        <v>67.7158774373259</v>
      </c>
      <c r="DY86" s="2">
        <v>3556000.6</v>
      </c>
      <c r="DZ86" s="2">
        <v>3608676.951</v>
      </c>
      <c r="EA86" s="2">
        <v>3662137.936</v>
      </c>
      <c r="EB86" s="2">
        <v>3716395.307</v>
      </c>
      <c r="EC86" s="2">
        <v>3771460.993</v>
      </c>
      <c r="ED86" s="2">
        <v>3827347.1</v>
      </c>
      <c r="EE86" s="2">
        <v>3873908.414</v>
      </c>
      <c r="EF86" s="2">
        <v>3921045.464</v>
      </c>
      <c r="EG86" s="2">
        <v>3968765.481</v>
      </c>
      <c r="EH86" s="2">
        <v>4017075.788</v>
      </c>
      <c r="EI86" s="2">
        <v>4065983.8</v>
      </c>
      <c r="EJ86" s="2">
        <v>4085139.977</v>
      </c>
      <c r="EK86" s="2">
        <v>4104386.41</v>
      </c>
      <c r="EL86" s="2">
        <v>4123723.523</v>
      </c>
      <c r="EM86" s="2">
        <v>4143151.743</v>
      </c>
      <c r="EN86" s="2">
        <v>4162671.5</v>
      </c>
      <c r="EO86" s="2">
        <v>4169479.279</v>
      </c>
      <c r="EP86" s="2">
        <v>4176299.422</v>
      </c>
      <c r="EQ86" s="2">
        <v>4183131.959</v>
      </c>
      <c r="ER86" s="2">
        <v>4189976.91</v>
      </c>
      <c r="ES86" s="2">
        <v>4196834.3</v>
      </c>
      <c r="ET86" s="2">
        <v>4241109.908</v>
      </c>
      <c r="EU86" s="2">
        <v>4285857.493</v>
      </c>
      <c r="EV86" s="2">
        <v>4331082.135</v>
      </c>
      <c r="EW86" s="2">
        <v>4376788.973</v>
      </c>
      <c r="EX86" s="2">
        <v>4422983.2</v>
      </c>
      <c r="EY86" s="2">
        <v>4460745.064</v>
      </c>
      <c r="EZ86" s="2">
        <v>4498892.021</v>
      </c>
      <c r="FA86" s="2">
        <v>4537428.43</v>
      </c>
      <c r="FB86" s="2">
        <v>4576358.702</v>
      </c>
      <c r="FC86" s="2">
        <v>4615687.3</v>
      </c>
      <c r="FD86" s="2">
        <v>4648682.417</v>
      </c>
      <c r="FE86" s="2">
        <v>4681914.97</v>
      </c>
      <c r="FF86" s="2">
        <v>4715386.678</v>
      </c>
      <c r="FG86" s="2">
        <v>4749099.272</v>
      </c>
      <c r="FH86" s="2">
        <v>4783054.5</v>
      </c>
      <c r="FI86" s="2">
        <v>4798736.634</v>
      </c>
      <c r="FJ86" s="2">
        <v>4814472.063</v>
      </c>
      <c r="FK86" s="2">
        <v>4830260.976</v>
      </c>
      <c r="FL86" s="2">
        <v>4846103.559</v>
      </c>
      <c r="FM86" s="2">
        <v>4862000</v>
      </c>
      <c r="FN86" s="20">
        <v>5362</v>
      </c>
      <c r="FO86" s="20">
        <v>5434</v>
      </c>
      <c r="FP86" s="20">
        <v>5574</v>
      </c>
      <c r="FQ86" s="20">
        <v>5694</v>
      </c>
      <c r="FR86" s="20">
        <v>5789</v>
      </c>
      <c r="FS86" s="20">
        <v>5856</v>
      </c>
      <c r="FT86" s="20">
        <v>5918</v>
      </c>
      <c r="FU86" s="20">
        <v>5992</v>
      </c>
      <c r="FV86" s="20">
        <v>6068</v>
      </c>
      <c r="FW86" s="20">
        <v>6136</v>
      </c>
      <c r="FX86" s="20">
        <v>6267</v>
      </c>
      <c r="FY86" s="20">
        <v>6343</v>
      </c>
      <c r="FZ86" s="20">
        <v>6401</v>
      </c>
      <c r="GA86" s="20">
        <v>6441</v>
      </c>
      <c r="GB86" s="20">
        <v>6460</v>
      </c>
      <c r="GC86" s="20">
        <v>6404</v>
      </c>
      <c r="GD86" s="20">
        <v>6333</v>
      </c>
      <c r="GE86" s="20">
        <v>6316</v>
      </c>
      <c r="GF86" s="20">
        <v>6333</v>
      </c>
      <c r="GG86" s="20">
        <v>6351</v>
      </c>
      <c r="GH86" s="20">
        <v>6385</v>
      </c>
      <c r="GI86" s="20">
        <v>6429</v>
      </c>
      <c r="GJ86" s="20">
        <v>6467</v>
      </c>
      <c r="GK86" s="20">
        <v>6482</v>
      </c>
      <c r="GL86" s="20">
        <v>6505</v>
      </c>
      <c r="GM86" s="20">
        <v>6534</v>
      </c>
      <c r="GN86" s="20">
        <v>6573</v>
      </c>
      <c r="GO86" s="20">
        <v>6619</v>
      </c>
      <c r="GP86" s="20">
        <v>6671</v>
      </c>
      <c r="GQ86" s="20">
        <v>6647</v>
      </c>
      <c r="GR86" s="20">
        <v>6712</v>
      </c>
      <c r="GS86" s="20">
        <v>6800</v>
      </c>
      <c r="GT86" s="20">
        <v>6875</v>
      </c>
      <c r="GU86" s="20">
        <v>6938</v>
      </c>
      <c r="GV86" s="20">
        <v>6994</v>
      </c>
      <c r="GW86" s="20">
        <v>7041</v>
      </c>
      <c r="GX86" s="20">
        <v>7072</v>
      </c>
      <c r="GY86" s="20">
        <v>7089</v>
      </c>
      <c r="GZ86" s="20">
        <v>7110</v>
      </c>
      <c r="HA86" s="20">
        <v>7144</v>
      </c>
      <c r="HB86" s="20">
        <v>7185</v>
      </c>
    </row>
    <row r="87" spans="1:210" ht="12.75">
      <c r="A87" s="15" t="s">
        <v>204</v>
      </c>
      <c r="B87" s="15" t="s">
        <v>184</v>
      </c>
      <c r="C87" s="15">
        <v>86</v>
      </c>
      <c r="D87" s="16"/>
      <c r="E87" s="7">
        <f t="shared" si="1"/>
        <v>0.8486605731498131</v>
      </c>
      <c r="F87" s="19">
        <v>10.210067</v>
      </c>
      <c r="G87" s="19">
        <v>11.898415</v>
      </c>
      <c r="H87" s="19">
        <v>11.963537</v>
      </c>
      <c r="I87" s="19">
        <v>10.980141</v>
      </c>
      <c r="J87" s="19">
        <v>10.136697</v>
      </c>
      <c r="K87" s="19">
        <v>8.2393924</v>
      </c>
      <c r="L87" s="19">
        <v>11.400281</v>
      </c>
      <c r="M87" s="19">
        <v>9.9765191</v>
      </c>
      <c r="N87" s="19">
        <v>11.80757</v>
      </c>
      <c r="O87" s="19">
        <v>13.117892</v>
      </c>
      <c r="P87" s="19">
        <v>10.794987</v>
      </c>
      <c r="Q87" s="19">
        <v>11.356196</v>
      </c>
      <c r="R87" s="19">
        <v>11.035017</v>
      </c>
      <c r="S87" s="19">
        <v>10.753583</v>
      </c>
      <c r="T87" s="19">
        <v>13.512513</v>
      </c>
      <c r="U87" s="19">
        <v>15.602526</v>
      </c>
      <c r="V87" s="19">
        <v>19.011848</v>
      </c>
      <c r="W87" s="19">
        <v>27.779882</v>
      </c>
      <c r="X87" s="19">
        <v>18.353858</v>
      </c>
      <c r="Y87" s="19">
        <v>17.529827</v>
      </c>
      <c r="Z87" s="19">
        <v>18.733145</v>
      </c>
      <c r="AA87" s="19">
        <v>16.206644</v>
      </c>
      <c r="AB87" s="19">
        <v>15.112593</v>
      </c>
      <c r="AC87" s="19">
        <v>15.598085</v>
      </c>
      <c r="AD87" s="19">
        <v>16.195305</v>
      </c>
      <c r="AE87" s="19">
        <v>18.164421</v>
      </c>
      <c r="AF87" s="19">
        <v>15.058878</v>
      </c>
      <c r="AG87" s="19">
        <v>10.796159</v>
      </c>
      <c r="AH87" s="19">
        <v>9.0377321</v>
      </c>
      <c r="AI87" s="19">
        <v>8.8088088</v>
      </c>
      <c r="AJ87" s="19">
        <v>9.0124224</v>
      </c>
      <c r="AK87" s="19">
        <v>8.7013132</v>
      </c>
      <c r="AL87" s="19">
        <v>10.740253</v>
      </c>
      <c r="AM87" s="19">
        <v>10.092973</v>
      </c>
      <c r="AN87" s="19">
        <v>11.262528</v>
      </c>
      <c r="AO87" s="19">
        <v>10.247679</v>
      </c>
      <c r="AP87" s="19">
        <v>9.1496873</v>
      </c>
      <c r="AQ87" s="19">
        <v>8.388558</v>
      </c>
      <c r="AR87" s="19">
        <v>8.0142926</v>
      </c>
      <c r="AS87" s="19">
        <v>7.9752448</v>
      </c>
      <c r="AT87" s="19">
        <v>7.1832798</v>
      </c>
      <c r="AU87" s="19">
        <v>1402.5667</v>
      </c>
      <c r="AV87" s="19">
        <v>1483.5287</v>
      </c>
      <c r="AW87" s="19">
        <v>1955.728</v>
      </c>
      <c r="AX87" s="19">
        <v>1672.9087</v>
      </c>
      <c r="AY87" s="19">
        <v>1998.1079</v>
      </c>
      <c r="AZ87" s="19">
        <v>2012.0374</v>
      </c>
      <c r="BA87" s="19">
        <v>1708.5363</v>
      </c>
      <c r="BB87" s="19">
        <v>1821.276</v>
      </c>
      <c r="BC87" s="19">
        <v>1827.425</v>
      </c>
      <c r="BD87" s="19">
        <v>2036.297</v>
      </c>
      <c r="BE87" s="19">
        <v>1645.4871</v>
      </c>
      <c r="BF87" s="19">
        <v>1755.2497</v>
      </c>
      <c r="BG87" s="19">
        <v>2211.4996</v>
      </c>
      <c r="BH87" s="19">
        <v>2073.3014</v>
      </c>
      <c r="BI87" s="19">
        <v>2181.7821</v>
      </c>
      <c r="BJ87" s="19">
        <v>2553.9814</v>
      </c>
      <c r="BK87" s="19">
        <v>2756.6508</v>
      </c>
      <c r="BL87" s="19">
        <v>2083.0629</v>
      </c>
      <c r="BM87" s="19">
        <v>2637.5627</v>
      </c>
      <c r="BN87" s="19">
        <v>2702.8208</v>
      </c>
      <c r="BO87" s="19">
        <v>2989.9236</v>
      </c>
      <c r="BP87" s="19">
        <v>3401.5285</v>
      </c>
      <c r="BQ87" s="19">
        <v>3631.5439</v>
      </c>
      <c r="BR87" s="19">
        <v>3608.3881</v>
      </c>
      <c r="BS87" s="19">
        <v>3399.4811</v>
      </c>
      <c r="BT87" s="19">
        <v>3068.9766</v>
      </c>
      <c r="BU87" s="19">
        <v>3215.0548</v>
      </c>
      <c r="BV87" s="19">
        <v>2925.5088</v>
      </c>
      <c r="BW87" s="19">
        <v>3254.2642</v>
      </c>
      <c r="BX87" s="19">
        <v>2929.1634</v>
      </c>
      <c r="BY87" s="19">
        <v>3114.3676</v>
      </c>
      <c r="BZ87" s="19">
        <v>3231.5304</v>
      </c>
      <c r="CA87" s="19">
        <v>3348.7621</v>
      </c>
      <c r="CB87" s="19">
        <v>3502.9287</v>
      </c>
      <c r="CC87" s="19">
        <v>3695.1723</v>
      </c>
      <c r="CD87" s="19">
        <v>3924.6437</v>
      </c>
      <c r="CE87" s="19">
        <v>3971.0918</v>
      </c>
      <c r="CF87" s="19">
        <v>3968.5928</v>
      </c>
      <c r="CG87" s="19">
        <v>4187.4867</v>
      </c>
      <c r="CH87" s="19">
        <v>4022.2699</v>
      </c>
      <c r="CI87" s="19">
        <v>4093.8641</v>
      </c>
      <c r="CJ87" s="2">
        <v>51.8088138566104</v>
      </c>
      <c r="CK87" s="2">
        <v>50.6669654407021</v>
      </c>
      <c r="CL87" s="2">
        <v>49.6234546527843</v>
      </c>
      <c r="CM87" s="2">
        <v>48.6391708915186</v>
      </c>
      <c r="CN87" s="2">
        <v>47.6853812678341</v>
      </c>
      <c r="CO87" s="2">
        <v>46.7417765258216</v>
      </c>
      <c r="CP87" s="2">
        <v>46.8008630076623</v>
      </c>
      <c r="CQ87" s="2">
        <v>46.8293289423073</v>
      </c>
      <c r="CR87" s="2">
        <v>46.8230405902924</v>
      </c>
      <c r="CS87" s="2">
        <v>46.7816807664462</v>
      </c>
      <c r="CT87" s="2">
        <v>46.7082211922647</v>
      </c>
      <c r="CU87" s="2">
        <v>46.860783757156</v>
      </c>
      <c r="CV87" s="2">
        <v>47.0345580681067</v>
      </c>
      <c r="CW87" s="2">
        <v>47.2442125029644</v>
      </c>
      <c r="CX87" s="2">
        <v>47.4971910813334</v>
      </c>
      <c r="CY87" s="2">
        <v>47.7951062113471</v>
      </c>
      <c r="CZ87" s="2">
        <v>47.8764975113104</v>
      </c>
      <c r="DA87" s="2">
        <v>48.0239989439631</v>
      </c>
      <c r="DB87" s="2">
        <v>48.186971133222</v>
      </c>
      <c r="DC87" s="2">
        <v>48.2924053674598</v>
      </c>
      <c r="DD87" s="2">
        <v>48.3046300551471</v>
      </c>
      <c r="DE87" s="2">
        <v>48.5345373054691</v>
      </c>
      <c r="DF87" s="2">
        <v>48.5671867665977</v>
      </c>
      <c r="DG87" s="2">
        <v>48.6540644458635</v>
      </c>
      <c r="DH87" s="2">
        <v>48.7368024248489</v>
      </c>
      <c r="DI87" s="2">
        <v>48.8386467250168</v>
      </c>
      <c r="DJ87" s="2">
        <v>49.2677875633565</v>
      </c>
      <c r="DK87" s="2">
        <v>49.4667101558939</v>
      </c>
      <c r="DL87" s="2">
        <v>49.470710601517</v>
      </c>
      <c r="DM87" s="2">
        <v>49.4764816537247</v>
      </c>
      <c r="DN87" s="2">
        <v>49.4692225156817</v>
      </c>
      <c r="DO87" s="2">
        <v>49.961676695056</v>
      </c>
      <c r="DP87" s="2">
        <v>50.480512977916</v>
      </c>
      <c r="DQ87" s="2">
        <v>51.0264795011449</v>
      </c>
      <c r="DR87" s="2">
        <v>51.6002770537269</v>
      </c>
      <c r="DS87" s="2">
        <v>52.202752267773</v>
      </c>
      <c r="DT87" s="2">
        <v>52.8708670314637</v>
      </c>
      <c r="DU87" s="2">
        <v>53.601721998002</v>
      </c>
      <c r="DV87" s="2">
        <v>54.4085608102844</v>
      </c>
      <c r="DW87" s="2">
        <v>55.2519368097771</v>
      </c>
      <c r="DX87" s="2">
        <v>56.1183519673853</v>
      </c>
      <c r="DY87" s="2">
        <v>2363000</v>
      </c>
      <c r="DZ87" s="2">
        <v>2387670.613</v>
      </c>
      <c r="EA87" s="2">
        <v>2412603.043</v>
      </c>
      <c r="EB87" s="2">
        <v>2437800.109</v>
      </c>
      <c r="EC87" s="2">
        <v>2463264.666</v>
      </c>
      <c r="ED87" s="2">
        <v>2488999.6</v>
      </c>
      <c r="EE87" s="2">
        <v>2570228.515</v>
      </c>
      <c r="EF87" s="2">
        <v>2654108.413</v>
      </c>
      <c r="EG87" s="2">
        <v>2740725.811</v>
      </c>
      <c r="EH87" s="2">
        <v>2830170.054</v>
      </c>
      <c r="EI87" s="2">
        <v>2922533.4</v>
      </c>
      <c r="EJ87" s="2">
        <v>3039301.399</v>
      </c>
      <c r="EK87" s="2">
        <v>3160741.116</v>
      </c>
      <c r="EL87" s="2">
        <v>3287039.707</v>
      </c>
      <c r="EM87" s="2">
        <v>3418391.841</v>
      </c>
      <c r="EN87" s="2">
        <v>3555000</v>
      </c>
      <c r="EO87" s="2">
        <v>3676311.765</v>
      </c>
      <c r="EP87" s="2">
        <v>3801767.05</v>
      </c>
      <c r="EQ87" s="2">
        <v>3931507.513</v>
      </c>
      <c r="ER87" s="2">
        <v>4065679.657</v>
      </c>
      <c r="ES87" s="2">
        <v>4204435</v>
      </c>
      <c r="ET87" s="2">
        <v>4366166.976</v>
      </c>
      <c r="EU87" s="2">
        <v>4534120.852</v>
      </c>
      <c r="EV87" s="2">
        <v>4708536.01</v>
      </c>
      <c r="EW87" s="2">
        <v>4889661.04</v>
      </c>
      <c r="EX87" s="2">
        <v>5077754.1</v>
      </c>
      <c r="EY87" s="2">
        <v>5248990.087</v>
      </c>
      <c r="EZ87" s="2">
        <v>5426003.437</v>
      </c>
      <c r="FA87" s="2">
        <v>5608989.168</v>
      </c>
      <c r="FB87" s="2">
        <v>5798148.885</v>
      </c>
      <c r="FC87" s="2">
        <v>5993691</v>
      </c>
      <c r="FD87" s="2">
        <v>6255761.493</v>
      </c>
      <c r="FE87" s="2">
        <v>6529290.894</v>
      </c>
      <c r="FF87" s="2">
        <v>6814780.238</v>
      </c>
      <c r="FG87" s="2">
        <v>7112752.47</v>
      </c>
      <c r="FH87" s="2">
        <v>7423753.4</v>
      </c>
      <c r="FI87" s="2">
        <v>7729720.76</v>
      </c>
      <c r="FJ87" s="2">
        <v>8048298.558</v>
      </c>
      <c r="FK87" s="2">
        <v>8380006.536</v>
      </c>
      <c r="FL87" s="2">
        <v>8725385.861</v>
      </c>
      <c r="FM87" s="2">
        <v>9085000</v>
      </c>
      <c r="FN87" s="20">
        <v>4561</v>
      </c>
      <c r="FO87" s="20">
        <v>4712.48</v>
      </c>
      <c r="FP87" s="20">
        <v>4861.82</v>
      </c>
      <c r="FQ87" s="20">
        <v>5012.01</v>
      </c>
      <c r="FR87" s="20">
        <v>5165.66</v>
      </c>
      <c r="FS87" s="20">
        <v>5325</v>
      </c>
      <c r="FT87" s="20">
        <v>5491.84</v>
      </c>
      <c r="FU87" s="20">
        <v>5667.62</v>
      </c>
      <c r="FV87" s="20">
        <v>5853.37</v>
      </c>
      <c r="FW87" s="20">
        <v>6049.74</v>
      </c>
      <c r="FX87" s="20">
        <v>6257</v>
      </c>
      <c r="FY87" s="20">
        <v>6485.81</v>
      </c>
      <c r="FZ87" s="20">
        <v>6720.04</v>
      </c>
      <c r="GA87" s="20">
        <v>6957.55</v>
      </c>
      <c r="GB87" s="20">
        <v>7197.04</v>
      </c>
      <c r="GC87" s="20">
        <v>7438</v>
      </c>
      <c r="GD87" s="20">
        <v>7678.74</v>
      </c>
      <c r="GE87" s="20">
        <v>7916.39</v>
      </c>
      <c r="GF87" s="20">
        <v>8158.86</v>
      </c>
      <c r="GG87" s="20">
        <v>8418.88</v>
      </c>
      <c r="GH87" s="20">
        <v>8704</v>
      </c>
      <c r="GI87" s="20">
        <v>8996</v>
      </c>
      <c r="GJ87" s="20">
        <v>9335.77</v>
      </c>
      <c r="GK87" s="20">
        <v>9677.58</v>
      </c>
      <c r="GL87" s="20">
        <v>10032.79</v>
      </c>
      <c r="GM87" s="20">
        <v>10397</v>
      </c>
      <c r="GN87" s="20">
        <v>10654</v>
      </c>
      <c r="GO87" s="20">
        <v>10969</v>
      </c>
      <c r="GP87" s="20">
        <v>11338</v>
      </c>
      <c r="GQ87" s="20">
        <v>11719</v>
      </c>
      <c r="GR87" s="20">
        <v>12116</v>
      </c>
      <c r="GS87" s="20">
        <v>12514.7</v>
      </c>
      <c r="GT87" s="20">
        <v>12914.39</v>
      </c>
      <c r="GU87" s="20">
        <v>13314.34</v>
      </c>
      <c r="GV87" s="20">
        <v>13713.8</v>
      </c>
      <c r="GW87" s="20">
        <v>14112</v>
      </c>
      <c r="GX87" s="20">
        <v>14505.99</v>
      </c>
      <c r="GY87" s="20">
        <v>15015</v>
      </c>
      <c r="GZ87" s="20">
        <v>15402</v>
      </c>
      <c r="HA87" s="20">
        <v>15792</v>
      </c>
      <c r="HB87" s="20">
        <v>16189</v>
      </c>
    </row>
    <row r="88" spans="1:210" ht="12.75">
      <c r="A88" s="15" t="s">
        <v>87</v>
      </c>
      <c r="B88" s="15" t="s">
        <v>191</v>
      </c>
      <c r="C88" s="15">
        <v>87</v>
      </c>
      <c r="D88" s="16"/>
      <c r="E88" s="7">
        <f t="shared" si="1"/>
        <v>0.7374984194245934</v>
      </c>
      <c r="F88" s="19">
        <v>20.414337</v>
      </c>
      <c r="G88" s="19">
        <v>24.293202</v>
      </c>
      <c r="H88" s="19">
        <v>21.42763</v>
      </c>
      <c r="I88" s="19">
        <v>19.424099</v>
      </c>
      <c r="J88" s="19">
        <v>23.698487</v>
      </c>
      <c r="K88" s="19">
        <v>26.488467</v>
      </c>
      <c r="L88" s="19">
        <v>27.772663</v>
      </c>
      <c r="M88" s="19">
        <v>29.72041</v>
      </c>
      <c r="N88" s="19">
        <v>30.888864</v>
      </c>
      <c r="O88" s="19">
        <v>27.157626</v>
      </c>
      <c r="P88" s="19">
        <v>38.012549</v>
      </c>
      <c r="Q88" s="19">
        <v>42.985012</v>
      </c>
      <c r="R88" s="19">
        <v>33.781221</v>
      </c>
      <c r="S88" s="19">
        <v>32.615318</v>
      </c>
      <c r="T88" s="19">
        <v>36.73055</v>
      </c>
      <c r="U88" s="19">
        <v>33.037201</v>
      </c>
      <c r="V88" s="19">
        <v>32.708876</v>
      </c>
      <c r="W88" s="19">
        <v>37.003653</v>
      </c>
      <c r="X88" s="19">
        <v>34.579812</v>
      </c>
      <c r="Y88" s="19">
        <v>35.347294</v>
      </c>
      <c r="Z88" s="19">
        <v>32.875286</v>
      </c>
      <c r="AA88" s="19">
        <v>33.55339</v>
      </c>
      <c r="AB88" s="19">
        <v>33.674324</v>
      </c>
      <c r="AC88" s="19">
        <v>25.202421</v>
      </c>
      <c r="AD88" s="19">
        <v>30.521859</v>
      </c>
      <c r="AE88" s="19">
        <v>35.945075</v>
      </c>
      <c r="AF88" s="19">
        <v>30.929893</v>
      </c>
      <c r="AG88" s="19">
        <v>41.030504</v>
      </c>
      <c r="AH88" s="19">
        <v>10.909764</v>
      </c>
      <c r="AI88" s="19">
        <v>9.0325689</v>
      </c>
      <c r="AJ88" s="19">
        <v>10.210211</v>
      </c>
      <c r="AK88" s="19">
        <v>12.014612</v>
      </c>
      <c r="AL88" s="19">
        <v>12.094333</v>
      </c>
      <c r="AM88" s="19">
        <v>11.4443</v>
      </c>
      <c r="AN88" s="19">
        <v>10.68843</v>
      </c>
      <c r="AO88" s="19">
        <v>9.7095544</v>
      </c>
      <c r="AP88" s="19">
        <v>8.6190116</v>
      </c>
      <c r="AQ88" s="19">
        <v>10.530362</v>
      </c>
      <c r="AR88" s="19">
        <v>9.5104217</v>
      </c>
      <c r="AS88" s="19">
        <v>8.9582186</v>
      </c>
      <c r="AT88" s="19">
        <v>9.248583</v>
      </c>
      <c r="AU88" s="19">
        <v>381.53051</v>
      </c>
      <c r="AV88" s="19">
        <v>363.35628</v>
      </c>
      <c r="AW88" s="19">
        <v>375.15862</v>
      </c>
      <c r="AX88" s="19">
        <v>383.8995</v>
      </c>
      <c r="AY88" s="19">
        <v>475.90145</v>
      </c>
      <c r="AZ88" s="19">
        <v>485.68048</v>
      </c>
      <c r="BA88" s="19">
        <v>505.736</v>
      </c>
      <c r="BB88" s="19">
        <v>538.58476</v>
      </c>
      <c r="BC88" s="19">
        <v>553.87018</v>
      </c>
      <c r="BD88" s="19">
        <v>546.97938</v>
      </c>
      <c r="BE88" s="19">
        <v>565.07156</v>
      </c>
      <c r="BF88" s="19">
        <v>583.26083</v>
      </c>
      <c r="BG88" s="19">
        <v>571.67904</v>
      </c>
      <c r="BH88" s="19">
        <v>603.02166</v>
      </c>
      <c r="BI88" s="19">
        <v>585.04533</v>
      </c>
      <c r="BJ88" s="19">
        <v>578.03711</v>
      </c>
      <c r="BK88" s="19">
        <v>633.47293</v>
      </c>
      <c r="BL88" s="19">
        <v>628.07721</v>
      </c>
      <c r="BM88" s="19">
        <v>626.85292</v>
      </c>
      <c r="BN88" s="19">
        <v>655.22995</v>
      </c>
      <c r="BO88" s="19">
        <v>605.69704</v>
      </c>
      <c r="BP88" s="19">
        <v>602.85473</v>
      </c>
      <c r="BQ88" s="19">
        <v>601.4719</v>
      </c>
      <c r="BR88" s="19">
        <v>540.35088</v>
      </c>
      <c r="BS88" s="19">
        <v>596.76091</v>
      </c>
      <c r="BT88" s="19">
        <v>632.35364</v>
      </c>
      <c r="BU88" s="19">
        <v>645.32514</v>
      </c>
      <c r="BV88" s="19">
        <v>758.58183</v>
      </c>
      <c r="BW88" s="19">
        <v>483.70174</v>
      </c>
      <c r="BX88" s="19">
        <v>492.15769</v>
      </c>
      <c r="BY88" s="19">
        <v>493.69927</v>
      </c>
      <c r="BZ88" s="19">
        <v>494.61501</v>
      </c>
      <c r="CA88" s="19">
        <v>436.27886</v>
      </c>
      <c r="CB88" s="19">
        <v>477.51427</v>
      </c>
      <c r="CC88" s="19">
        <v>469.23692</v>
      </c>
      <c r="CD88" s="19">
        <v>467.15452</v>
      </c>
      <c r="CE88" s="19">
        <v>471.40081</v>
      </c>
      <c r="CF88" s="19">
        <v>424.27558</v>
      </c>
      <c r="CG88" s="19">
        <v>463.81592</v>
      </c>
      <c r="CH88" s="19">
        <v>473.08804</v>
      </c>
      <c r="CI88" s="19">
        <v>481.87254</v>
      </c>
      <c r="CJ88" s="2">
        <v>51.9079706026458</v>
      </c>
      <c r="CK88" s="2">
        <v>51.8724835197082</v>
      </c>
      <c r="CL88" s="2">
        <v>51.823534012358</v>
      </c>
      <c r="CM88" s="2">
        <v>51.758965222744</v>
      </c>
      <c r="CN88" s="2">
        <v>51.6751008977822</v>
      </c>
      <c r="CO88" s="2">
        <v>51.5711798658857</v>
      </c>
      <c r="CP88" s="2">
        <v>51.4472788934041</v>
      </c>
      <c r="CQ88" s="2">
        <v>51.311366789007</v>
      </c>
      <c r="CR88" s="2">
        <v>51.1667489613276</v>
      </c>
      <c r="CS88" s="2">
        <v>51.0169655059247</v>
      </c>
      <c r="CT88" s="2">
        <v>50.865715641887</v>
      </c>
      <c r="CU88" s="2">
        <v>50.658141452731</v>
      </c>
      <c r="CV88" s="2">
        <v>50.4605028297375</v>
      </c>
      <c r="CW88" s="2">
        <v>50.2635058411426</v>
      </c>
      <c r="CX88" s="2">
        <v>50.0541312299272</v>
      </c>
      <c r="CY88" s="2">
        <v>49.8254779874214</v>
      </c>
      <c r="CZ88" s="2">
        <v>49.8953447066587</v>
      </c>
      <c r="DA88" s="2">
        <v>49.953078845682</v>
      </c>
      <c r="DB88" s="2">
        <v>50.0000545734337</v>
      </c>
      <c r="DC88" s="2">
        <v>50.0378251758195</v>
      </c>
      <c r="DD88" s="2">
        <v>50.068084602551</v>
      </c>
      <c r="DE88" s="2">
        <v>50.1072815221636</v>
      </c>
      <c r="DF88" s="2">
        <v>50.1421092765394</v>
      </c>
      <c r="DG88" s="2">
        <v>50.1750527326901</v>
      </c>
      <c r="DH88" s="2">
        <v>50.2088174235799</v>
      </c>
      <c r="DI88" s="2">
        <v>50.2455825487945</v>
      </c>
      <c r="DJ88" s="2">
        <v>50.3885742025163</v>
      </c>
      <c r="DK88" s="2">
        <v>50.5374832175123</v>
      </c>
      <c r="DL88" s="2">
        <v>50.6937131105278</v>
      </c>
      <c r="DM88" s="2">
        <v>50.8585373420121</v>
      </c>
      <c r="DN88" s="2">
        <v>51.0331111111111</v>
      </c>
      <c r="DO88" s="2">
        <v>51.1191303877928</v>
      </c>
      <c r="DP88" s="2">
        <v>51.2194265357415</v>
      </c>
      <c r="DQ88" s="2">
        <v>51.3414636778824</v>
      </c>
      <c r="DR88" s="2">
        <v>51.493613607474</v>
      </c>
      <c r="DS88" s="2">
        <v>51.6849730149093</v>
      </c>
      <c r="DT88" s="2">
        <v>51.6543341636103</v>
      </c>
      <c r="DU88" s="2">
        <v>51.6854604979547</v>
      </c>
      <c r="DV88" s="2">
        <v>51.7784426402992</v>
      </c>
      <c r="DW88" s="2">
        <v>51.9336343973147</v>
      </c>
      <c r="DX88" s="2">
        <v>52.1515906932574</v>
      </c>
      <c r="DY88" s="2">
        <v>5297208.4</v>
      </c>
      <c r="DZ88" s="2">
        <v>5444468.436</v>
      </c>
      <c r="EA88" s="2">
        <v>5595822.285</v>
      </c>
      <c r="EB88" s="2">
        <v>5751383.753</v>
      </c>
      <c r="EC88" s="2">
        <v>5911269.817</v>
      </c>
      <c r="ED88" s="2">
        <v>6075600.7</v>
      </c>
      <c r="EE88" s="2">
        <v>6243991.608</v>
      </c>
      <c r="EF88" s="2">
        <v>6417050.842</v>
      </c>
      <c r="EG88" s="2">
        <v>6594907.857</v>
      </c>
      <c r="EH88" s="2">
        <v>6777695.698</v>
      </c>
      <c r="EI88" s="2">
        <v>6965551.1</v>
      </c>
      <c r="EJ88" s="2">
        <v>7147154.545</v>
      </c>
      <c r="EK88" s="2">
        <v>7333500.567</v>
      </c>
      <c r="EL88" s="2">
        <v>7524713.221</v>
      </c>
      <c r="EM88" s="2">
        <v>7720919.818</v>
      </c>
      <c r="EN88" s="2">
        <v>7922251</v>
      </c>
      <c r="EO88" s="2">
        <v>8180970.446</v>
      </c>
      <c r="EP88" s="2">
        <v>8448139.624</v>
      </c>
      <c r="EQ88" s="2">
        <v>8724034.522</v>
      </c>
      <c r="ER88" s="2">
        <v>9008940.143</v>
      </c>
      <c r="ES88" s="2">
        <v>9303150.8</v>
      </c>
      <c r="ET88" s="2">
        <v>9609819.976</v>
      </c>
      <c r="EU88" s="2">
        <v>9926598.274</v>
      </c>
      <c r="EV88" s="2">
        <v>10253818.934</v>
      </c>
      <c r="EW88" s="2">
        <v>10591826.184</v>
      </c>
      <c r="EX88" s="2">
        <v>10940975.6</v>
      </c>
      <c r="EY88" s="2">
        <v>11324549.876</v>
      </c>
      <c r="EZ88" s="2">
        <v>11721572.89</v>
      </c>
      <c r="FA88" s="2">
        <v>12132516.22</v>
      </c>
      <c r="FB88" s="2">
        <v>12557867.98</v>
      </c>
      <c r="FC88" s="2">
        <v>12998133.4</v>
      </c>
      <c r="FD88" s="2">
        <v>13432926.614</v>
      </c>
      <c r="FE88" s="2">
        <v>13882267.515</v>
      </c>
      <c r="FF88" s="2">
        <v>14346642.976</v>
      </c>
      <c r="FG88" s="2">
        <v>14826556.166</v>
      </c>
      <c r="FH88" s="2">
        <v>15322527.1</v>
      </c>
      <c r="FI88" s="2">
        <v>15748280.422</v>
      </c>
      <c r="FJ88" s="2">
        <v>16185870.495</v>
      </c>
      <c r="FK88" s="2">
        <v>16635626.588</v>
      </c>
      <c r="FL88" s="2">
        <v>17097887.138</v>
      </c>
      <c r="FM88" s="2">
        <v>17573000</v>
      </c>
      <c r="FN88" s="20">
        <v>10205</v>
      </c>
      <c r="FO88" s="20">
        <v>10495.87</v>
      </c>
      <c r="FP88" s="20">
        <v>10797.84</v>
      </c>
      <c r="FQ88" s="20">
        <v>11111.86</v>
      </c>
      <c r="FR88" s="20">
        <v>11439.3</v>
      </c>
      <c r="FS88" s="20">
        <v>11781</v>
      </c>
      <c r="FT88" s="20">
        <v>12136.68</v>
      </c>
      <c r="FU88" s="20">
        <v>12506.1</v>
      </c>
      <c r="FV88" s="20">
        <v>12889.05</v>
      </c>
      <c r="FW88" s="20">
        <v>13285.18</v>
      </c>
      <c r="FX88" s="20">
        <v>13694</v>
      </c>
      <c r="FY88" s="20">
        <v>14108.6</v>
      </c>
      <c r="FZ88" s="20">
        <v>14533.15</v>
      </c>
      <c r="GA88" s="20">
        <v>14970.53</v>
      </c>
      <c r="GB88" s="20">
        <v>15425.14</v>
      </c>
      <c r="GC88" s="20">
        <v>15900</v>
      </c>
      <c r="GD88" s="20">
        <v>16396.26</v>
      </c>
      <c r="GE88" s="20">
        <v>16912.15</v>
      </c>
      <c r="GF88" s="20">
        <v>17448.05</v>
      </c>
      <c r="GG88" s="20">
        <v>18004.26</v>
      </c>
      <c r="GH88" s="20">
        <v>18581</v>
      </c>
      <c r="GI88" s="20">
        <v>19178.49</v>
      </c>
      <c r="GJ88" s="20">
        <v>19796.93</v>
      </c>
      <c r="GK88" s="20">
        <v>20436.09</v>
      </c>
      <c r="GL88" s="20">
        <v>21095.55</v>
      </c>
      <c r="GM88" s="20">
        <v>21775</v>
      </c>
      <c r="GN88" s="20">
        <v>22474.44</v>
      </c>
      <c r="GO88" s="20">
        <v>23193.82</v>
      </c>
      <c r="GP88" s="20">
        <v>23932.98</v>
      </c>
      <c r="GQ88" s="20">
        <v>24691.76</v>
      </c>
      <c r="GR88" s="20">
        <v>25470</v>
      </c>
      <c r="GS88" s="20">
        <v>26277.69</v>
      </c>
      <c r="GT88" s="20">
        <v>27103.52</v>
      </c>
      <c r="GU88" s="20">
        <v>27943.58</v>
      </c>
      <c r="GV88" s="20">
        <v>28793</v>
      </c>
      <c r="GW88" s="20">
        <v>29646</v>
      </c>
      <c r="GX88" s="20">
        <v>30487.82</v>
      </c>
      <c r="GY88" s="20">
        <v>31316.1</v>
      </c>
      <c r="GZ88" s="20">
        <v>32128.48</v>
      </c>
      <c r="HA88" s="20">
        <v>32922.57</v>
      </c>
      <c r="HB88" s="20">
        <v>33696</v>
      </c>
    </row>
    <row r="89" spans="1:210" ht="12.75">
      <c r="A89" s="15" t="s">
        <v>88</v>
      </c>
      <c r="B89" s="15" t="s">
        <v>187</v>
      </c>
      <c r="C89" s="15">
        <v>88</v>
      </c>
      <c r="D89" s="16"/>
      <c r="E89" s="7">
        <f t="shared" si="1"/>
        <v>1.043628198075138</v>
      </c>
      <c r="F89" s="19">
        <v>17.459232</v>
      </c>
      <c r="G89" s="19">
        <v>17.397699</v>
      </c>
      <c r="H89" s="19">
        <v>20.807623</v>
      </c>
      <c r="I89" s="19">
        <v>24.278478</v>
      </c>
      <c r="J89" s="19">
        <v>23.510707</v>
      </c>
      <c r="K89" s="19">
        <v>24.326895</v>
      </c>
      <c r="L89" s="19">
        <v>28.982804</v>
      </c>
      <c r="M89" s="19">
        <v>29.257456</v>
      </c>
      <c r="N89" s="19">
        <v>29.83219</v>
      </c>
      <c r="O89" s="19">
        <v>33.344369</v>
      </c>
      <c r="P89" s="19">
        <v>31.960896</v>
      </c>
      <c r="Q89" s="19">
        <v>29.60603</v>
      </c>
      <c r="R89" s="19">
        <v>26.51827</v>
      </c>
      <c r="S89" s="19">
        <v>32.872811</v>
      </c>
      <c r="T89" s="19">
        <v>30.378388</v>
      </c>
      <c r="U89" s="19">
        <v>29.508753</v>
      </c>
      <c r="V89" s="19">
        <v>26.77546</v>
      </c>
      <c r="W89" s="19">
        <v>30.563745</v>
      </c>
      <c r="X89" s="19">
        <v>32.759784</v>
      </c>
      <c r="Y89" s="19">
        <v>29.433005</v>
      </c>
      <c r="Z89" s="19">
        <v>28.497355</v>
      </c>
      <c r="AA89" s="19">
        <v>29.017666</v>
      </c>
      <c r="AB89" s="19">
        <v>25.861855</v>
      </c>
      <c r="AC89" s="19">
        <v>29.83734</v>
      </c>
      <c r="AD89" s="19">
        <v>29.557604</v>
      </c>
      <c r="AE89" s="19">
        <v>27.325405</v>
      </c>
      <c r="AF89" s="19">
        <v>24.992065</v>
      </c>
      <c r="AG89" s="19">
        <v>27.323558</v>
      </c>
      <c r="AH89" s="19">
        <v>31.201167</v>
      </c>
      <c r="AI89" s="19">
        <v>32.799347</v>
      </c>
      <c r="AJ89" s="19">
        <v>38.642301</v>
      </c>
      <c r="AK89" s="19">
        <v>40.325231</v>
      </c>
      <c r="AL89" s="19">
        <v>39.522424</v>
      </c>
      <c r="AM89" s="19">
        <v>39.643212</v>
      </c>
      <c r="AN89" s="19">
        <v>40.352128</v>
      </c>
      <c r="AO89" s="19">
        <v>41.650023</v>
      </c>
      <c r="AP89" s="19">
        <v>41.486919</v>
      </c>
      <c r="AQ89" s="19">
        <v>32.842795</v>
      </c>
      <c r="AR89" s="19">
        <v>18.104492</v>
      </c>
      <c r="AS89" s="19">
        <v>18.547582</v>
      </c>
      <c r="AT89" s="19">
        <v>19.77937</v>
      </c>
      <c r="AU89" s="19">
        <v>1091.1195</v>
      </c>
      <c r="AV89" s="19">
        <v>1115.6868</v>
      </c>
      <c r="AW89" s="19">
        <v>1172.7872</v>
      </c>
      <c r="AX89" s="19">
        <v>1240.7614</v>
      </c>
      <c r="AY89" s="19">
        <v>1282.809</v>
      </c>
      <c r="AZ89" s="19">
        <v>1348.141</v>
      </c>
      <c r="BA89" s="19">
        <v>1464.3437</v>
      </c>
      <c r="BB89" s="19">
        <v>1539.6976</v>
      </c>
      <c r="BC89" s="19">
        <v>1624.5147</v>
      </c>
      <c r="BD89" s="19">
        <v>1692.0548</v>
      </c>
      <c r="BE89" s="19">
        <v>1822.4787</v>
      </c>
      <c r="BF89" s="19">
        <v>1848.7638</v>
      </c>
      <c r="BG89" s="19">
        <v>1859.2325</v>
      </c>
      <c r="BH89" s="19">
        <v>2004.4894</v>
      </c>
      <c r="BI89" s="19">
        <v>2022.1669</v>
      </c>
      <c r="BJ89" s="19">
        <v>2076.0186</v>
      </c>
      <c r="BK89" s="19">
        <v>2214.3555</v>
      </c>
      <c r="BL89" s="19">
        <v>2386.798</v>
      </c>
      <c r="BM89" s="19">
        <v>2582.1881</v>
      </c>
      <c r="BN89" s="19">
        <v>2662.634</v>
      </c>
      <c r="BO89" s="19">
        <v>2730.4726</v>
      </c>
      <c r="BP89" s="19">
        <v>2856.9972</v>
      </c>
      <c r="BQ89" s="19">
        <v>2929.0768</v>
      </c>
      <c r="BR89" s="19">
        <v>3046.4277</v>
      </c>
      <c r="BS89" s="19">
        <v>3178.8359</v>
      </c>
      <c r="BT89" s="19">
        <v>3269.6159</v>
      </c>
      <c r="BU89" s="19">
        <v>3367.3407</v>
      </c>
      <c r="BV89" s="19">
        <v>3609.1898</v>
      </c>
      <c r="BW89" s="19">
        <v>4015.4126</v>
      </c>
      <c r="BX89" s="19">
        <v>4397.5446</v>
      </c>
      <c r="BY89" s="19">
        <v>4833.01</v>
      </c>
      <c r="BZ89" s="19">
        <v>5166.1385</v>
      </c>
      <c r="CA89" s="19">
        <v>5476.9731</v>
      </c>
      <c r="CB89" s="19">
        <v>5832.0624</v>
      </c>
      <c r="CC89" s="19">
        <v>6287.7099</v>
      </c>
      <c r="CD89" s="19">
        <v>6765.3137</v>
      </c>
      <c r="CE89" s="19">
        <v>7093.7216</v>
      </c>
      <c r="CF89" s="19">
        <v>7028.7199</v>
      </c>
      <c r="CG89" s="19">
        <v>6273.9693</v>
      </c>
      <c r="CH89" s="19">
        <v>6514.0559</v>
      </c>
      <c r="CI89" s="19">
        <v>6857.0494</v>
      </c>
      <c r="CJ89" s="2">
        <v>52.7150102303728</v>
      </c>
      <c r="CK89" s="2">
        <v>52.5565480941626</v>
      </c>
      <c r="CL89" s="2">
        <v>52.3392128960784</v>
      </c>
      <c r="CM89" s="2">
        <v>52.0849701931564</v>
      </c>
      <c r="CN89" s="2">
        <v>51.8134223387874</v>
      </c>
      <c r="CO89" s="2">
        <v>51.5418005287034</v>
      </c>
      <c r="CP89" s="2">
        <v>51.6623918792161</v>
      </c>
      <c r="CQ89" s="2">
        <v>51.7677555791163</v>
      </c>
      <c r="CR89" s="2">
        <v>51.8734382899478</v>
      </c>
      <c r="CS89" s="2">
        <v>51.9933345896577</v>
      </c>
      <c r="CT89" s="2">
        <v>52.1398355014687</v>
      </c>
      <c r="CU89" s="2">
        <v>52.489315599374</v>
      </c>
      <c r="CV89" s="2">
        <v>52.8497719535675</v>
      </c>
      <c r="CW89" s="2">
        <v>53.244112749303</v>
      </c>
      <c r="CX89" s="2">
        <v>53.6933282942957</v>
      </c>
      <c r="CY89" s="2">
        <v>54.2169121593849</v>
      </c>
      <c r="CZ89" s="2">
        <v>54.7506279729509</v>
      </c>
      <c r="DA89" s="2">
        <v>55.3261708019965</v>
      </c>
      <c r="DB89" s="2">
        <v>55.9632359221538</v>
      </c>
      <c r="DC89" s="2">
        <v>56.6807203959933</v>
      </c>
      <c r="DD89" s="2">
        <v>57.4971601952138</v>
      </c>
      <c r="DE89" s="2">
        <v>58.0520760386589</v>
      </c>
      <c r="DF89" s="2">
        <v>58.6685225185917</v>
      </c>
      <c r="DG89" s="2">
        <v>59.364958769715</v>
      </c>
      <c r="DH89" s="2">
        <v>60.1598015726662</v>
      </c>
      <c r="DI89" s="2">
        <v>61.0718959449419</v>
      </c>
      <c r="DJ89" s="2">
        <v>61.76785699162</v>
      </c>
      <c r="DK89" s="2">
        <v>62.4393821933126</v>
      </c>
      <c r="DL89" s="2">
        <v>63.0855158798529</v>
      </c>
      <c r="DM89" s="2">
        <v>63.7053207312817</v>
      </c>
      <c r="DN89" s="2">
        <v>64.29788614084</v>
      </c>
      <c r="DO89" s="2">
        <v>64.4986323026478</v>
      </c>
      <c r="DP89" s="2">
        <v>64.8545163886097</v>
      </c>
      <c r="DQ89" s="2">
        <v>65.3681156697115</v>
      </c>
      <c r="DR89" s="2">
        <v>66.0431274071575</v>
      </c>
      <c r="DS89" s="2">
        <v>66.8844703975431</v>
      </c>
      <c r="DT89" s="2">
        <v>67.5180285250902</v>
      </c>
      <c r="DU89" s="2">
        <v>68.1282172938836</v>
      </c>
      <c r="DV89" s="2">
        <v>68.7142897304891</v>
      </c>
      <c r="DW89" s="2">
        <v>69.2755481377955</v>
      </c>
      <c r="DX89" s="2">
        <v>69.8112896851535</v>
      </c>
      <c r="DY89" s="2">
        <v>13912545.5</v>
      </c>
      <c r="DZ89" s="2">
        <v>14269796.554</v>
      </c>
      <c r="EA89" s="2">
        <v>14636221.237</v>
      </c>
      <c r="EB89" s="2">
        <v>15012055.113</v>
      </c>
      <c r="EC89" s="2">
        <v>15397539.794</v>
      </c>
      <c r="ED89" s="2">
        <v>15792923.1</v>
      </c>
      <c r="EE89" s="2">
        <v>16324757.88</v>
      </c>
      <c r="EF89" s="2">
        <v>16874507.508</v>
      </c>
      <c r="EG89" s="2">
        <v>17442775.615</v>
      </c>
      <c r="EH89" s="2">
        <v>18030186.177</v>
      </c>
      <c r="EI89" s="2">
        <v>18637384.2</v>
      </c>
      <c r="EJ89" s="2">
        <v>19339656.839</v>
      </c>
      <c r="EK89" s="2">
        <v>20068395.51</v>
      </c>
      <c r="EL89" s="2">
        <v>20824597.78</v>
      </c>
      <c r="EM89" s="2">
        <v>21609298.78</v>
      </c>
      <c r="EN89" s="2">
        <v>22423572.7</v>
      </c>
      <c r="EO89" s="2">
        <v>23248222.6</v>
      </c>
      <c r="EP89" s="2">
        <v>24103205.93</v>
      </c>
      <c r="EQ89" s="2">
        <v>24989638.69</v>
      </c>
      <c r="ER89" s="2">
        <v>25908677.94</v>
      </c>
      <c r="ES89" s="2">
        <v>26861523.3</v>
      </c>
      <c r="ET89" s="2">
        <v>27684396.49</v>
      </c>
      <c r="EU89" s="2">
        <v>28532479.63</v>
      </c>
      <c r="EV89" s="2">
        <v>29406545.12</v>
      </c>
      <c r="EW89" s="2">
        <v>30307389.06</v>
      </c>
      <c r="EX89" s="2">
        <v>31235831.9</v>
      </c>
      <c r="EY89" s="2">
        <v>32089933.55</v>
      </c>
      <c r="EZ89" s="2">
        <v>32967394.38</v>
      </c>
      <c r="FA89" s="2">
        <v>33868853.39</v>
      </c>
      <c r="FB89" s="2">
        <v>34794967.05</v>
      </c>
      <c r="FC89" s="2">
        <v>35746409.8</v>
      </c>
      <c r="FD89" s="2">
        <v>36412064.33</v>
      </c>
      <c r="FE89" s="2">
        <v>37090116.33</v>
      </c>
      <c r="FF89" s="2">
        <v>37780796.74</v>
      </c>
      <c r="FG89" s="2">
        <v>38484340.8</v>
      </c>
      <c r="FH89" s="2">
        <v>39200988.1</v>
      </c>
      <c r="FI89" s="2">
        <v>39819533.78</v>
      </c>
      <c r="FJ89" s="2">
        <v>40448042.81</v>
      </c>
      <c r="FK89" s="2">
        <v>41086678.83</v>
      </c>
      <c r="FL89" s="2">
        <v>41735608.18</v>
      </c>
      <c r="FM89" s="2">
        <v>42395000</v>
      </c>
      <c r="FN89" s="20">
        <v>26392</v>
      </c>
      <c r="FO89" s="20">
        <v>27151.32</v>
      </c>
      <c r="FP89" s="20">
        <v>27964.16</v>
      </c>
      <c r="FQ89" s="20">
        <v>28822.24</v>
      </c>
      <c r="FR89" s="20">
        <v>29717.28</v>
      </c>
      <c r="FS89" s="20">
        <v>30641</v>
      </c>
      <c r="FT89" s="20">
        <v>31598.92</v>
      </c>
      <c r="FU89" s="20">
        <v>32596.56</v>
      </c>
      <c r="FV89" s="20">
        <v>33625.64</v>
      </c>
      <c r="FW89" s="20">
        <v>34677.88</v>
      </c>
      <c r="FX89" s="20">
        <v>35745</v>
      </c>
      <c r="FY89" s="20">
        <v>36844.94</v>
      </c>
      <c r="FZ89" s="20">
        <v>37972.528</v>
      </c>
      <c r="GA89" s="20">
        <v>39111.552</v>
      </c>
      <c r="GB89" s="20">
        <v>40245.78</v>
      </c>
      <c r="GC89" s="20">
        <v>41359</v>
      </c>
      <c r="GD89" s="20">
        <v>42462.02</v>
      </c>
      <c r="GE89" s="20">
        <v>43565.648</v>
      </c>
      <c r="GF89" s="20">
        <v>44653.672</v>
      </c>
      <c r="GG89" s="20">
        <v>45709.86</v>
      </c>
      <c r="GH89" s="20">
        <v>46718</v>
      </c>
      <c r="GI89" s="20">
        <v>47688.9</v>
      </c>
      <c r="GJ89" s="20">
        <v>48633.368</v>
      </c>
      <c r="GK89" s="20">
        <v>49535.192</v>
      </c>
      <c r="GL89" s="20">
        <v>50378.14</v>
      </c>
      <c r="GM89" s="20">
        <v>51146</v>
      </c>
      <c r="GN89" s="20">
        <v>51952.48</v>
      </c>
      <c r="GO89" s="20">
        <v>52799.04</v>
      </c>
      <c r="GP89" s="20">
        <v>53687.208</v>
      </c>
      <c r="GQ89" s="20">
        <v>54618.62</v>
      </c>
      <c r="GR89" s="20">
        <v>55595</v>
      </c>
      <c r="GS89" s="20">
        <v>56504.488</v>
      </c>
      <c r="GT89" s="20">
        <v>57343.26</v>
      </c>
      <c r="GU89" s="20">
        <v>58064</v>
      </c>
      <c r="GV89" s="20">
        <v>58718</v>
      </c>
      <c r="GW89" s="20">
        <v>59401</v>
      </c>
      <c r="GX89" s="20">
        <v>60003</v>
      </c>
      <c r="GY89" s="20">
        <v>59370.472</v>
      </c>
      <c r="GZ89" s="20">
        <v>59793.5</v>
      </c>
      <c r="HA89" s="20">
        <v>60245.8</v>
      </c>
      <c r="HB89" s="20">
        <v>60728</v>
      </c>
    </row>
    <row r="90" spans="1:210" ht="12.75">
      <c r="A90" s="15" t="s">
        <v>89</v>
      </c>
      <c r="B90" s="15" t="s">
        <v>186</v>
      </c>
      <c r="C90" s="15">
        <v>89</v>
      </c>
      <c r="D90" s="16"/>
      <c r="E90" s="7">
        <f t="shared" si="1"/>
        <v>1.9385772688012994</v>
      </c>
      <c r="F90" s="19">
        <v>3.7079948</v>
      </c>
      <c r="G90" s="19">
        <v>2.5900073</v>
      </c>
      <c r="H90" s="19">
        <v>3.2699436</v>
      </c>
      <c r="I90" s="19">
        <v>3.9548706</v>
      </c>
      <c r="J90" s="19">
        <v>7.2345681</v>
      </c>
      <c r="K90" s="19">
        <v>8.1606453</v>
      </c>
      <c r="L90" s="19">
        <v>5.9396266</v>
      </c>
      <c r="M90" s="19">
        <v>4.2560281</v>
      </c>
      <c r="N90" s="19">
        <v>3.5362595</v>
      </c>
      <c r="O90" s="19">
        <v>4.1544261</v>
      </c>
      <c r="P90" s="19">
        <v>4.5089372</v>
      </c>
      <c r="Q90" s="19">
        <v>6.063889</v>
      </c>
      <c r="R90" s="19">
        <v>6.0732457</v>
      </c>
      <c r="S90" s="19">
        <v>6.0389445</v>
      </c>
      <c r="T90" s="19">
        <v>5.7453595</v>
      </c>
      <c r="U90" s="19">
        <v>9.2264323</v>
      </c>
      <c r="V90" s="19">
        <v>6.4655545</v>
      </c>
      <c r="W90" s="19">
        <v>12.891227</v>
      </c>
      <c r="X90" s="19">
        <v>15.596384</v>
      </c>
      <c r="Y90" s="19">
        <v>13.80839</v>
      </c>
      <c r="Z90" s="19">
        <v>7.154808</v>
      </c>
      <c r="AA90" s="19">
        <v>7.0178608</v>
      </c>
      <c r="AB90" s="19">
        <v>5.7110336</v>
      </c>
      <c r="AC90" s="19">
        <v>4.7158441</v>
      </c>
      <c r="AD90" s="19">
        <v>4.3963898</v>
      </c>
      <c r="AE90" s="19">
        <v>5.1419851</v>
      </c>
      <c r="AF90" s="19">
        <v>6.8816889</v>
      </c>
      <c r="AG90" s="19">
        <v>6.6312508</v>
      </c>
      <c r="AH90" s="19">
        <v>5.9719658</v>
      </c>
      <c r="AI90" s="19">
        <v>5.7349584</v>
      </c>
      <c r="AJ90" s="19">
        <v>7.5312192</v>
      </c>
      <c r="AK90" s="19">
        <v>4.3604577</v>
      </c>
      <c r="AL90" s="19">
        <v>4.0961802</v>
      </c>
      <c r="AM90" s="19">
        <v>1.6625424</v>
      </c>
      <c r="AN90" s="19">
        <v>8.673005</v>
      </c>
      <c r="AO90" s="19">
        <v>9.69142</v>
      </c>
      <c r="AP90" s="19">
        <v>12.177143</v>
      </c>
      <c r="AQ90" s="19">
        <v>10.695382</v>
      </c>
      <c r="AR90" s="19">
        <v>13.530351</v>
      </c>
      <c r="AS90" s="19">
        <v>12.31228</v>
      </c>
      <c r="AT90" s="19">
        <v>12.685867</v>
      </c>
      <c r="AU90" s="19">
        <v>896.12876</v>
      </c>
      <c r="AV90" s="19">
        <v>997.60567</v>
      </c>
      <c r="AW90" s="19">
        <v>995.49879</v>
      </c>
      <c r="AX90" s="19">
        <v>1042.6833</v>
      </c>
      <c r="AY90" s="19">
        <v>1025.2538</v>
      </c>
      <c r="AZ90" s="19">
        <v>1116.1142</v>
      </c>
      <c r="BA90" s="19">
        <v>1260.1625</v>
      </c>
      <c r="BB90" s="19">
        <v>1347.835</v>
      </c>
      <c r="BC90" s="19">
        <v>1386.8348</v>
      </c>
      <c r="BD90" s="19">
        <v>1423.4932</v>
      </c>
      <c r="BE90" s="19">
        <v>1397.4185</v>
      </c>
      <c r="BF90" s="19">
        <v>1116.6676</v>
      </c>
      <c r="BG90" s="19">
        <v>1196.6469</v>
      </c>
      <c r="BH90" s="19">
        <v>1232.5619</v>
      </c>
      <c r="BI90" s="19">
        <v>1293.0454</v>
      </c>
      <c r="BJ90" s="19">
        <v>1157.8488</v>
      </c>
      <c r="BK90" s="19">
        <v>1308.3928</v>
      </c>
      <c r="BL90" s="19">
        <v>1144.2919</v>
      </c>
      <c r="BM90" s="19">
        <v>1085.5332</v>
      </c>
      <c r="BN90" s="19">
        <v>1125.8562</v>
      </c>
      <c r="BO90" s="19">
        <v>1377.8682</v>
      </c>
      <c r="BP90" s="19">
        <v>1321.6551</v>
      </c>
      <c r="BQ90" s="19">
        <v>1304.9632</v>
      </c>
      <c r="BR90" s="19">
        <v>1219.6138</v>
      </c>
      <c r="BS90" s="19">
        <v>1294.9588</v>
      </c>
      <c r="BT90" s="19">
        <v>1298.382</v>
      </c>
      <c r="BU90" s="19">
        <v>1227.3846</v>
      </c>
      <c r="BV90" s="19">
        <v>1185.6009</v>
      </c>
      <c r="BW90" s="19">
        <v>1240.5695</v>
      </c>
      <c r="BX90" s="19">
        <v>1284.5356</v>
      </c>
      <c r="BY90" s="19">
        <v>1193.6032</v>
      </c>
      <c r="BZ90" s="19">
        <v>1269.4121</v>
      </c>
      <c r="CA90" s="19">
        <v>1198.2848</v>
      </c>
      <c r="CB90" s="19">
        <v>1086.8967</v>
      </c>
      <c r="CC90" s="19">
        <v>894.35198</v>
      </c>
      <c r="CD90" s="19">
        <v>881.18557</v>
      </c>
      <c r="CE90" s="19">
        <v>884.74355</v>
      </c>
      <c r="CF90" s="19">
        <v>959.31931</v>
      </c>
      <c r="CG90" s="19">
        <v>922.34285</v>
      </c>
      <c r="CH90" s="19">
        <v>917.97975</v>
      </c>
      <c r="CI90" s="19">
        <v>870.35431</v>
      </c>
      <c r="CJ90" s="2">
        <v>52.964311023622</v>
      </c>
      <c r="CK90" s="2">
        <v>52.8222803824161</v>
      </c>
      <c r="CL90" s="2">
        <v>52.6808466806527</v>
      </c>
      <c r="CM90" s="2">
        <v>52.5394880471201</v>
      </c>
      <c r="CN90" s="2">
        <v>52.398693552285</v>
      </c>
      <c r="CO90" s="2">
        <v>52.2582834453268</v>
      </c>
      <c r="CP90" s="2">
        <v>52.4941340410241</v>
      </c>
      <c r="CQ90" s="2">
        <v>52.298153778544</v>
      </c>
      <c r="CR90" s="2">
        <v>51.9934885759301</v>
      </c>
      <c r="CS90" s="2">
        <v>51.8502546306306</v>
      </c>
      <c r="CT90" s="2">
        <v>52.0930238331678</v>
      </c>
      <c r="CU90" s="2">
        <v>51.5535554407283</v>
      </c>
      <c r="CV90" s="2">
        <v>51.0439188504709</v>
      </c>
      <c r="CW90" s="2">
        <v>50.7775755666194</v>
      </c>
      <c r="CX90" s="2">
        <v>50.9445346748593</v>
      </c>
      <c r="CY90" s="2">
        <v>51.7387853356891</v>
      </c>
      <c r="CZ90" s="2">
        <v>51.7343201228493</v>
      </c>
      <c r="DA90" s="2">
        <v>51.7660503811212</v>
      </c>
      <c r="DB90" s="2">
        <v>51.7546048981804</v>
      </c>
      <c r="DC90" s="2">
        <v>51.594534067009</v>
      </c>
      <c r="DD90" s="2">
        <v>51.2346685192537</v>
      </c>
      <c r="DE90" s="2">
        <v>51.403385649481</v>
      </c>
      <c r="DF90" s="2">
        <v>51.4423390339123</v>
      </c>
      <c r="DG90" s="2">
        <v>51.3801465773487</v>
      </c>
      <c r="DH90" s="2">
        <v>51.2551031019737</v>
      </c>
      <c r="DI90" s="2">
        <v>51.1114448924731</v>
      </c>
      <c r="DJ90" s="2">
        <v>50.881857605871</v>
      </c>
      <c r="DK90" s="2">
        <v>50.7335043468985</v>
      </c>
      <c r="DL90" s="2">
        <v>50.7200818201453</v>
      </c>
      <c r="DM90" s="2">
        <v>50.8980874767207</v>
      </c>
      <c r="DN90" s="2">
        <v>51.3312713582392</v>
      </c>
      <c r="DO90" s="2">
        <v>51.5588993674737</v>
      </c>
      <c r="DP90" s="2">
        <v>51.7402474772594</v>
      </c>
      <c r="DQ90" s="2">
        <v>51.8748770568464</v>
      </c>
      <c r="DR90" s="2">
        <v>51.9623643391305</v>
      </c>
      <c r="DS90" s="2">
        <v>52.0023375959079</v>
      </c>
      <c r="DT90" s="2">
        <v>52.2069835243304</v>
      </c>
      <c r="DU90" s="2">
        <v>52.3668686897999</v>
      </c>
      <c r="DV90" s="2">
        <v>52.4814112030135</v>
      </c>
      <c r="DW90" s="2">
        <v>52.5502883151802</v>
      </c>
      <c r="DX90" s="2">
        <v>52.5734481996907</v>
      </c>
      <c r="DY90" s="2">
        <v>807176.1</v>
      </c>
      <c r="DZ90" s="2">
        <v>816611.3258</v>
      </c>
      <c r="EA90" s="2">
        <v>826156.8419</v>
      </c>
      <c r="EB90" s="2">
        <v>835813.9377</v>
      </c>
      <c r="EC90" s="2">
        <v>845583.9172</v>
      </c>
      <c r="ED90" s="2">
        <v>855468.1</v>
      </c>
      <c r="EE90" s="2">
        <v>891108.923</v>
      </c>
      <c r="EF90" s="2">
        <v>928234.7016</v>
      </c>
      <c r="EG90" s="2">
        <v>966907.309</v>
      </c>
      <c r="EH90" s="2">
        <v>1007191.1962</v>
      </c>
      <c r="EI90" s="2">
        <v>1049153.5</v>
      </c>
      <c r="EJ90" s="2">
        <v>1072530.4781</v>
      </c>
      <c r="EK90" s="2">
        <v>1096428.4813</v>
      </c>
      <c r="EL90" s="2">
        <v>1120859.1253</v>
      </c>
      <c r="EM90" s="2">
        <v>1145834.285</v>
      </c>
      <c r="EN90" s="2">
        <v>1171366.1</v>
      </c>
      <c r="EO90" s="2">
        <v>1194297.1269</v>
      </c>
      <c r="EP90" s="2">
        <v>1217677.2733</v>
      </c>
      <c r="EQ90" s="2">
        <v>1241515.3396</v>
      </c>
      <c r="ER90" s="2">
        <v>1265820.2988</v>
      </c>
      <c r="ES90" s="2">
        <v>1290601.3</v>
      </c>
      <c r="ET90" s="2">
        <v>1333717.3844</v>
      </c>
      <c r="EU90" s="2">
        <v>1378274.0128</v>
      </c>
      <c r="EV90" s="2">
        <v>1424319.3193</v>
      </c>
      <c r="EW90" s="2">
        <v>1471903.0468</v>
      </c>
      <c r="EX90" s="2">
        <v>1521076.6</v>
      </c>
      <c r="EY90" s="2">
        <v>1568326.4088</v>
      </c>
      <c r="EZ90" s="2">
        <v>1617044.2041</v>
      </c>
      <c r="FA90" s="2">
        <v>1667275.6016</v>
      </c>
      <c r="FB90" s="2">
        <v>1719067.6351</v>
      </c>
      <c r="FC90" s="2">
        <v>1772468.8</v>
      </c>
      <c r="FD90" s="2">
        <v>1821807.9297</v>
      </c>
      <c r="FE90" s="2">
        <v>1872520.9484</v>
      </c>
      <c r="FF90" s="2">
        <v>1924646.1261</v>
      </c>
      <c r="FG90" s="2">
        <v>1978222.7991</v>
      </c>
      <c r="FH90" s="2">
        <v>2033291.4</v>
      </c>
      <c r="FI90" s="2">
        <v>2098334.406</v>
      </c>
      <c r="FJ90" s="2">
        <v>2165459.044</v>
      </c>
      <c r="FK90" s="2">
        <v>2234731.963</v>
      </c>
      <c r="FL90" s="2">
        <v>2306221.953</v>
      </c>
      <c r="FM90" s="2">
        <v>2380000</v>
      </c>
      <c r="FN90" s="20">
        <v>1514</v>
      </c>
      <c r="FO90" s="20">
        <v>1536</v>
      </c>
      <c r="FP90" s="20">
        <v>1558</v>
      </c>
      <c r="FQ90" s="20">
        <v>1581</v>
      </c>
      <c r="FR90" s="20">
        <v>1604</v>
      </c>
      <c r="FS90" s="20">
        <v>1627</v>
      </c>
      <c r="FT90" s="20">
        <v>1699</v>
      </c>
      <c r="FU90" s="20">
        <v>1774</v>
      </c>
      <c r="FV90" s="20">
        <v>1853</v>
      </c>
      <c r="FW90" s="20">
        <v>1934</v>
      </c>
      <c r="FX90" s="20">
        <v>2020</v>
      </c>
      <c r="FY90" s="20">
        <v>2070</v>
      </c>
      <c r="FZ90" s="20">
        <v>2121</v>
      </c>
      <c r="GA90" s="20">
        <v>2173</v>
      </c>
      <c r="GB90" s="20">
        <v>2227</v>
      </c>
      <c r="GC90" s="20">
        <v>2285</v>
      </c>
      <c r="GD90" s="20">
        <v>2344.52</v>
      </c>
      <c r="GE90" s="20">
        <v>2407.28</v>
      </c>
      <c r="GF90" s="20">
        <v>2473.28</v>
      </c>
      <c r="GG90" s="20">
        <v>2542.52</v>
      </c>
      <c r="GH90" s="20">
        <v>2615</v>
      </c>
      <c r="GI90" s="20">
        <v>2690.72</v>
      </c>
      <c r="GJ90" s="20">
        <v>2769.68</v>
      </c>
      <c r="GK90" s="20">
        <v>2851.88</v>
      </c>
      <c r="GL90" s="20">
        <v>2937.32</v>
      </c>
      <c r="GM90" s="20">
        <v>3026</v>
      </c>
      <c r="GN90" s="20">
        <v>3117.2</v>
      </c>
      <c r="GO90" s="20">
        <v>3211.4</v>
      </c>
      <c r="GP90" s="20">
        <v>3308.6</v>
      </c>
      <c r="GQ90" s="20">
        <v>3408.8</v>
      </c>
      <c r="GR90" s="20">
        <v>3512</v>
      </c>
      <c r="GS90" s="20">
        <v>3635</v>
      </c>
      <c r="GT90" s="20">
        <v>3750</v>
      </c>
      <c r="GU90" s="20">
        <v>3870</v>
      </c>
      <c r="GV90" s="20">
        <v>3990</v>
      </c>
      <c r="GW90" s="20">
        <v>4110</v>
      </c>
      <c r="GX90" s="20">
        <v>4230</v>
      </c>
      <c r="GY90" s="20">
        <v>4135.17</v>
      </c>
      <c r="GZ90" s="20">
        <v>4258.14</v>
      </c>
      <c r="HA90" s="20">
        <v>4388.6</v>
      </c>
      <c r="HB90" s="20">
        <v>4527</v>
      </c>
    </row>
    <row r="91" spans="1:210" ht="12.75">
      <c r="A91" s="15" t="s">
        <v>205</v>
      </c>
      <c r="B91" s="15" t="s">
        <v>188</v>
      </c>
      <c r="C91" s="15">
        <v>90</v>
      </c>
      <c r="D91" s="16"/>
      <c r="E91" s="7">
        <f t="shared" si="1"/>
        <v>0.8741292858033679</v>
      </c>
      <c r="F91" s="19">
        <v>12.124797</v>
      </c>
      <c r="G91" s="19">
        <v>9.2436313</v>
      </c>
      <c r="H91" s="19">
        <v>10.256919</v>
      </c>
      <c r="I91" s="19">
        <v>8.3836861</v>
      </c>
      <c r="J91" s="19">
        <v>7.8653156</v>
      </c>
      <c r="K91" s="19">
        <v>9.1511211</v>
      </c>
      <c r="L91" s="19">
        <v>7.5339015</v>
      </c>
      <c r="M91" s="19">
        <v>5.4373601</v>
      </c>
      <c r="N91" s="19">
        <v>5.8654198</v>
      </c>
      <c r="O91" s="19">
        <v>4.3650025</v>
      </c>
      <c r="P91" s="19">
        <v>6.7111868</v>
      </c>
      <c r="Q91" s="19">
        <v>11.395363</v>
      </c>
      <c r="R91" s="19">
        <v>8.5715885</v>
      </c>
      <c r="S91" s="19">
        <v>7.6074239</v>
      </c>
      <c r="T91" s="19">
        <v>10.679822</v>
      </c>
      <c r="U91" s="19">
        <v>12.678783</v>
      </c>
      <c r="V91" s="19">
        <v>13.238006</v>
      </c>
      <c r="W91" s="19">
        <v>12.984021</v>
      </c>
      <c r="X91" s="19">
        <v>15.057831</v>
      </c>
      <c r="Y91" s="19">
        <v>14.765702</v>
      </c>
      <c r="Z91" s="19">
        <v>17.446792</v>
      </c>
      <c r="AA91" s="19">
        <v>13.331379</v>
      </c>
      <c r="AB91" s="19">
        <v>12.789583</v>
      </c>
      <c r="AC91" s="19">
        <v>11.934243</v>
      </c>
      <c r="AD91" s="19">
        <v>10.739116</v>
      </c>
      <c r="AE91" s="19">
        <v>12.154274</v>
      </c>
      <c r="AF91" s="19">
        <v>11.10138</v>
      </c>
      <c r="AG91" s="19">
        <v>8.7256036</v>
      </c>
      <c r="AH91" s="19">
        <v>5.7926227</v>
      </c>
      <c r="AI91" s="19">
        <v>6.951655</v>
      </c>
      <c r="AJ91" s="19">
        <v>5.4291407</v>
      </c>
      <c r="AK91" s="19">
        <v>5.4738377</v>
      </c>
      <c r="AL91" s="19">
        <v>5.9629779</v>
      </c>
      <c r="AM91" s="19">
        <v>5.157808</v>
      </c>
      <c r="AN91" s="19">
        <v>12.570571</v>
      </c>
      <c r="AO91" s="19">
        <v>9.8531813</v>
      </c>
      <c r="AP91" s="19">
        <v>10.136764</v>
      </c>
      <c r="AQ91" s="19">
        <v>18.07697</v>
      </c>
      <c r="AR91" s="19">
        <v>12.692663</v>
      </c>
      <c r="AS91" s="19">
        <v>8.6901669</v>
      </c>
      <c r="AT91" s="19">
        <v>8.8566931</v>
      </c>
      <c r="AU91" s="19">
        <v>4369.9038</v>
      </c>
      <c r="AV91" s="19">
        <v>4976.7291</v>
      </c>
      <c r="AW91" s="19">
        <v>5002.9045</v>
      </c>
      <c r="AX91" s="19">
        <v>5322.1746</v>
      </c>
      <c r="AY91" s="19">
        <v>5687.6591</v>
      </c>
      <c r="AZ91" s="19">
        <v>5589.5238</v>
      </c>
      <c r="BA91" s="19">
        <v>5840.2532</v>
      </c>
      <c r="BB91" s="19">
        <v>6106.8795</v>
      </c>
      <c r="BC91" s="19">
        <v>6432.4261</v>
      </c>
      <c r="BD91" s="19">
        <v>6757.4002</v>
      </c>
      <c r="BE91" s="19">
        <v>6581.6247</v>
      </c>
      <c r="BF91" s="19">
        <v>6047.8764</v>
      </c>
      <c r="BG91" s="19">
        <v>6998.8038</v>
      </c>
      <c r="BH91" s="19">
        <v>7059.6888</v>
      </c>
      <c r="BI91" s="19">
        <v>7236.6599</v>
      </c>
      <c r="BJ91" s="19">
        <v>7337.679</v>
      </c>
      <c r="BK91" s="19">
        <v>7958.9842</v>
      </c>
      <c r="BL91" s="19">
        <v>8269.2902</v>
      </c>
      <c r="BM91" s="19">
        <v>9029.7954</v>
      </c>
      <c r="BN91" s="19">
        <v>9357.4035</v>
      </c>
      <c r="BO91" s="19">
        <v>9593.0539</v>
      </c>
      <c r="BP91" s="19">
        <v>10241.65</v>
      </c>
      <c r="BQ91" s="19">
        <v>10990.711</v>
      </c>
      <c r="BR91" s="19">
        <v>10284.841</v>
      </c>
      <c r="BS91" s="19">
        <v>11132.794</v>
      </c>
      <c r="BT91" s="19">
        <v>9932.7164</v>
      </c>
      <c r="BU91" s="19">
        <v>9408.5412</v>
      </c>
      <c r="BV91" s="19">
        <v>9450.9718</v>
      </c>
      <c r="BW91" s="19">
        <v>9313.3315</v>
      </c>
      <c r="BX91" s="19">
        <v>9157.9604</v>
      </c>
      <c r="BY91" s="19">
        <v>8765.1694</v>
      </c>
      <c r="BZ91" s="19">
        <v>10474.803</v>
      </c>
      <c r="CA91" s="19">
        <v>9514.4122</v>
      </c>
      <c r="CB91" s="19">
        <v>9337.9344</v>
      </c>
      <c r="CC91" s="19">
        <v>8882.4585</v>
      </c>
      <c r="CD91" s="19">
        <v>9198.2856</v>
      </c>
      <c r="CE91" s="19">
        <v>9481.563</v>
      </c>
      <c r="CF91" s="19">
        <v>8081.2069</v>
      </c>
      <c r="CG91" s="19">
        <v>9312.5289</v>
      </c>
      <c r="CH91" s="19">
        <v>10824.762</v>
      </c>
      <c r="CI91" s="19">
        <v>11175.197</v>
      </c>
      <c r="CJ91" s="2">
        <v>52.9892052194543</v>
      </c>
      <c r="CK91" s="2">
        <v>52.8500602103694</v>
      </c>
      <c r="CL91" s="2">
        <v>53.0281782426586</v>
      </c>
      <c r="CM91" s="2">
        <v>53.3889410644219</v>
      </c>
      <c r="CN91" s="2">
        <v>53.7204453722641</v>
      </c>
      <c r="CO91" s="2">
        <v>53.8934151785714</v>
      </c>
      <c r="CP91" s="2">
        <v>53.8699037323773</v>
      </c>
      <c r="CQ91" s="2">
        <v>53.7041080587466</v>
      </c>
      <c r="CR91" s="2">
        <v>53.4892538515406</v>
      </c>
      <c r="CS91" s="2">
        <v>53.3716782889107</v>
      </c>
      <c r="CT91" s="2">
        <v>53.4314727085479</v>
      </c>
      <c r="CU91" s="2">
        <v>54.0072446296825</v>
      </c>
      <c r="CV91" s="2">
        <v>54.7335792809916</v>
      </c>
      <c r="CW91" s="2">
        <v>55.5464753778938</v>
      </c>
      <c r="CX91" s="2">
        <v>56.3359722887001</v>
      </c>
      <c r="CY91" s="2">
        <v>57.0287450592885</v>
      </c>
      <c r="CZ91" s="2">
        <v>57.8060409366445</v>
      </c>
      <c r="DA91" s="2">
        <v>58.5168650249256</v>
      </c>
      <c r="DB91" s="2">
        <v>59.1523370638704</v>
      </c>
      <c r="DC91" s="2">
        <v>59.7071321818028</v>
      </c>
      <c r="DD91" s="2">
        <v>60.1879020332717</v>
      </c>
      <c r="DE91" s="2">
        <v>60.2743965523505</v>
      </c>
      <c r="DF91" s="2">
        <v>60.2710338297285</v>
      </c>
      <c r="DG91" s="2">
        <v>60.2710820040578</v>
      </c>
      <c r="DH91" s="2">
        <v>60.407990925824</v>
      </c>
      <c r="DI91" s="2">
        <v>60.7571392190153</v>
      </c>
      <c r="DJ91" s="2">
        <v>60.4188391268181</v>
      </c>
      <c r="DK91" s="2">
        <v>60.228520696641</v>
      </c>
      <c r="DL91" s="2">
        <v>60.1669644535816</v>
      </c>
      <c r="DM91" s="2">
        <v>60.2027718600101</v>
      </c>
      <c r="DN91" s="2">
        <v>60.2966995884774</v>
      </c>
      <c r="DO91" s="2">
        <v>60.7824567133991</v>
      </c>
      <c r="DP91" s="2">
        <v>61.3406699703879</v>
      </c>
      <c r="DQ91" s="2">
        <v>61.950243168565</v>
      </c>
      <c r="DR91" s="2">
        <v>62.5926387344337</v>
      </c>
      <c r="DS91" s="2">
        <v>63.2466640253566</v>
      </c>
      <c r="DT91" s="2">
        <v>64.1801097254698</v>
      </c>
      <c r="DU91" s="2">
        <v>65.1606103432623</v>
      </c>
      <c r="DV91" s="2">
        <v>66.1671641066343</v>
      </c>
      <c r="DW91" s="2">
        <v>67.1805793308838</v>
      </c>
      <c r="DX91" s="2">
        <v>68.1783243658724</v>
      </c>
      <c r="DY91" s="2">
        <v>446699</v>
      </c>
      <c r="DZ91" s="2">
        <v>453712.4819</v>
      </c>
      <c r="EA91" s="2">
        <v>460836.0802</v>
      </c>
      <c r="EB91" s="2">
        <v>468071.5241</v>
      </c>
      <c r="EC91" s="2">
        <v>475420.5695</v>
      </c>
      <c r="ED91" s="2">
        <v>482885</v>
      </c>
      <c r="EE91" s="2">
        <v>489860.5826</v>
      </c>
      <c r="EF91" s="2">
        <v>496940.2231</v>
      </c>
      <c r="EG91" s="2">
        <v>504125.5197</v>
      </c>
      <c r="EH91" s="2">
        <v>511418.0957</v>
      </c>
      <c r="EI91" s="2">
        <v>518819.6</v>
      </c>
      <c r="EJ91" s="2">
        <v>529983.893</v>
      </c>
      <c r="EK91" s="2">
        <v>541391.7261</v>
      </c>
      <c r="EL91" s="2">
        <v>553048.4821</v>
      </c>
      <c r="EM91" s="2">
        <v>564959.6645</v>
      </c>
      <c r="EN91" s="2">
        <v>577130.9</v>
      </c>
      <c r="EO91" s="2">
        <v>591240.1867</v>
      </c>
      <c r="EP91" s="2">
        <v>605696.3665</v>
      </c>
      <c r="EQ91" s="2">
        <v>620508.0158</v>
      </c>
      <c r="ER91" s="2">
        <v>635683.9242</v>
      </c>
      <c r="ES91" s="2">
        <v>651233.1</v>
      </c>
      <c r="ET91" s="2">
        <v>663645.2158</v>
      </c>
      <c r="EU91" s="2">
        <v>676295.2435</v>
      </c>
      <c r="EV91" s="2">
        <v>689187.7685</v>
      </c>
      <c r="EW91" s="2">
        <v>702327.4657</v>
      </c>
      <c r="EX91" s="2">
        <v>715719.1</v>
      </c>
      <c r="EY91" s="2">
        <v>719062.7301</v>
      </c>
      <c r="EZ91" s="2">
        <v>722423.0372</v>
      </c>
      <c r="FA91" s="2">
        <v>725800.1089</v>
      </c>
      <c r="FB91" s="2">
        <v>729194.0336</v>
      </c>
      <c r="FC91" s="2">
        <v>732604.9</v>
      </c>
      <c r="FD91" s="2">
        <v>745271.9365</v>
      </c>
      <c r="FE91" s="2">
        <v>758158.4127</v>
      </c>
      <c r="FF91" s="2">
        <v>771268.1374</v>
      </c>
      <c r="FG91" s="2">
        <v>784604.9858</v>
      </c>
      <c r="FH91" s="2">
        <v>798172.9</v>
      </c>
      <c r="FI91" s="2">
        <v>815196.4997</v>
      </c>
      <c r="FJ91" s="2">
        <v>832583.1826</v>
      </c>
      <c r="FK91" s="2">
        <v>850340.6928</v>
      </c>
      <c r="FL91" s="2">
        <v>868476.9393</v>
      </c>
      <c r="FM91" s="2">
        <v>887000</v>
      </c>
      <c r="FN91" s="20">
        <v>843</v>
      </c>
      <c r="FO91" s="20">
        <v>858.49</v>
      </c>
      <c r="FP91" s="20">
        <v>869.04</v>
      </c>
      <c r="FQ91" s="20">
        <v>876.72</v>
      </c>
      <c r="FR91" s="20">
        <v>884.99</v>
      </c>
      <c r="FS91" s="20">
        <v>896</v>
      </c>
      <c r="FT91" s="20">
        <v>909.34</v>
      </c>
      <c r="FU91" s="20">
        <v>925.33</v>
      </c>
      <c r="FV91" s="20">
        <v>942.48</v>
      </c>
      <c r="FW91" s="20">
        <v>958.22</v>
      </c>
      <c r="FX91" s="20">
        <v>971</v>
      </c>
      <c r="FY91" s="20">
        <v>981.32</v>
      </c>
      <c r="FZ91" s="20">
        <v>989.14</v>
      </c>
      <c r="GA91" s="20">
        <v>995.65</v>
      </c>
      <c r="GB91" s="20">
        <v>1002.84</v>
      </c>
      <c r="GC91" s="20">
        <v>1012</v>
      </c>
      <c r="GD91" s="20">
        <v>1022.8</v>
      </c>
      <c r="GE91" s="20">
        <v>1035.08</v>
      </c>
      <c r="GF91" s="20">
        <v>1049</v>
      </c>
      <c r="GG91" s="20">
        <v>1064.67</v>
      </c>
      <c r="GH91" s="20">
        <v>1082</v>
      </c>
      <c r="GI91" s="20">
        <v>1101.04</v>
      </c>
      <c r="GJ91" s="20">
        <v>1122.09</v>
      </c>
      <c r="GK91" s="20">
        <v>1143.48</v>
      </c>
      <c r="GL91" s="20">
        <v>1162.64</v>
      </c>
      <c r="GM91" s="20">
        <v>1178</v>
      </c>
      <c r="GN91" s="20">
        <v>1190.13</v>
      </c>
      <c r="GO91" s="20">
        <v>1199.47</v>
      </c>
      <c r="GP91" s="20">
        <v>1206.31</v>
      </c>
      <c r="GQ91" s="20">
        <v>1211.23</v>
      </c>
      <c r="GR91" s="20">
        <v>1215</v>
      </c>
      <c r="GS91" s="20">
        <v>1226.13</v>
      </c>
      <c r="GT91" s="20">
        <v>1235.98</v>
      </c>
      <c r="GU91" s="20">
        <v>1244.98</v>
      </c>
      <c r="GV91" s="20">
        <v>1253.51</v>
      </c>
      <c r="GW91" s="20">
        <v>1262</v>
      </c>
      <c r="GX91" s="20">
        <v>1270.17</v>
      </c>
      <c r="GY91" s="20">
        <v>1277.74</v>
      </c>
      <c r="GZ91" s="20">
        <v>1285.14</v>
      </c>
      <c r="HA91" s="20">
        <v>1292.75</v>
      </c>
      <c r="HB91" s="20">
        <v>1301</v>
      </c>
    </row>
    <row r="92" spans="1:210" ht="12.75">
      <c r="A92" s="15" t="s">
        <v>91</v>
      </c>
      <c r="B92" s="15" t="s">
        <v>189</v>
      </c>
      <c r="C92" s="15">
        <v>91</v>
      </c>
      <c r="D92" s="16"/>
      <c r="G92" s="19">
        <v>19.338501</v>
      </c>
      <c r="H92" s="19">
        <v>27.087734</v>
      </c>
      <c r="I92" s="19">
        <v>27.456574</v>
      </c>
      <c r="J92" s="19">
        <v>29.294339</v>
      </c>
      <c r="K92" s="19">
        <v>28.443677</v>
      </c>
      <c r="L92" s="19">
        <v>27.003542</v>
      </c>
      <c r="M92" s="19">
        <v>28.547345</v>
      </c>
      <c r="N92" s="19">
        <v>25.011084</v>
      </c>
      <c r="O92" s="19">
        <v>22.984502</v>
      </c>
      <c r="P92" s="19">
        <v>20.767089</v>
      </c>
      <c r="Q92" s="19">
        <v>19.502827</v>
      </c>
      <c r="R92" s="19">
        <v>21.432801</v>
      </c>
      <c r="S92" s="19">
        <v>17.081003</v>
      </c>
      <c r="T92" s="19">
        <v>20.050599</v>
      </c>
      <c r="U92" s="19">
        <v>18.093761</v>
      </c>
      <c r="V92" s="19">
        <v>18.688662</v>
      </c>
      <c r="W92" s="19">
        <v>18.274345</v>
      </c>
      <c r="X92" s="19">
        <v>19.161556</v>
      </c>
      <c r="Y92" s="19">
        <v>19.092366</v>
      </c>
      <c r="Z92" s="19">
        <v>17.639286</v>
      </c>
      <c r="AA92" s="19">
        <v>19.474307</v>
      </c>
      <c r="AB92" s="19">
        <v>19.375842</v>
      </c>
      <c r="AC92" s="19">
        <v>17.916821</v>
      </c>
      <c r="AD92" s="19">
        <v>18.497655</v>
      </c>
      <c r="AE92" s="19">
        <v>14.95037</v>
      </c>
      <c r="AF92" s="19">
        <v>12.00508</v>
      </c>
      <c r="AG92" s="19">
        <v>11.025969</v>
      </c>
      <c r="AH92" s="19">
        <v>9.5386643</v>
      </c>
      <c r="AI92" s="19">
        <v>12.737008</v>
      </c>
      <c r="AJ92" s="19">
        <v>14.488682</v>
      </c>
      <c r="AK92" s="19">
        <v>13.828475</v>
      </c>
      <c r="AL92" s="19">
        <v>15.581083</v>
      </c>
      <c r="AM92" s="19">
        <v>14.793943</v>
      </c>
      <c r="AN92" s="19">
        <v>12.453022</v>
      </c>
      <c r="AO92" s="19">
        <v>12.512801</v>
      </c>
      <c r="AP92" s="19">
        <v>13.05684</v>
      </c>
      <c r="AQ92" s="19">
        <v>13.038511</v>
      </c>
      <c r="AR92" s="19">
        <v>13.118246</v>
      </c>
      <c r="AS92" s="19">
        <v>12.941804</v>
      </c>
      <c r="AT92" s="19">
        <v>13.533619</v>
      </c>
      <c r="AV92" s="19">
        <v>1992.2671</v>
      </c>
      <c r="AW92" s="19">
        <v>1931.6572</v>
      </c>
      <c r="AX92" s="19">
        <v>2119.3298</v>
      </c>
      <c r="AY92" s="19">
        <v>2140.6228</v>
      </c>
      <c r="AZ92" s="19">
        <v>2173.2931</v>
      </c>
      <c r="BA92" s="19">
        <v>2201.1256</v>
      </c>
      <c r="BB92" s="19">
        <v>2129.3513</v>
      </c>
      <c r="BC92" s="19">
        <v>2336.8817</v>
      </c>
      <c r="BD92" s="19">
        <v>2446.1227</v>
      </c>
      <c r="BE92" s="19">
        <v>2568.4639</v>
      </c>
      <c r="BF92" s="19">
        <v>2812.8956</v>
      </c>
      <c r="BG92" s="19">
        <v>3214.1188</v>
      </c>
      <c r="BH92" s="19">
        <v>3272.3945</v>
      </c>
      <c r="BI92" s="19">
        <v>3386.2199</v>
      </c>
      <c r="BJ92" s="19">
        <v>3622.3007</v>
      </c>
      <c r="BK92" s="19">
        <v>3786.9386</v>
      </c>
      <c r="BL92" s="19">
        <v>3846.8141</v>
      </c>
      <c r="BM92" s="19">
        <v>3961.7237</v>
      </c>
      <c r="BN92" s="19">
        <v>4112.1497</v>
      </c>
      <c r="BO92" s="19">
        <v>4363.8054</v>
      </c>
      <c r="BP92" s="19">
        <v>4434.8387</v>
      </c>
      <c r="BQ92" s="19">
        <v>4310.5845</v>
      </c>
      <c r="BR92" s="19">
        <v>4437.3614</v>
      </c>
      <c r="BS92" s="19">
        <v>4582.4688</v>
      </c>
      <c r="BT92" s="19">
        <v>4797.5358</v>
      </c>
      <c r="BU92" s="19">
        <v>4695.9038</v>
      </c>
      <c r="BV92" s="19">
        <v>4896.8786</v>
      </c>
      <c r="BW92" s="19">
        <v>4854.4845</v>
      </c>
      <c r="BX92" s="19">
        <v>4736.7466</v>
      </c>
      <c r="BY92" s="19">
        <v>4936.9879</v>
      </c>
      <c r="BZ92" s="19">
        <v>5025.878</v>
      </c>
      <c r="CA92" s="19">
        <v>5239.036</v>
      </c>
      <c r="CB92" s="19">
        <v>5290.6441</v>
      </c>
      <c r="CC92" s="19">
        <v>5468.8116</v>
      </c>
      <c r="CD92" s="19">
        <v>5513.1125</v>
      </c>
      <c r="CE92" s="19">
        <v>5830.0498</v>
      </c>
      <c r="CF92" s="19">
        <v>6053.754</v>
      </c>
      <c r="CG92" s="19">
        <v>6267.2491</v>
      </c>
      <c r="CH92" s="19">
        <v>6572.8086</v>
      </c>
      <c r="CI92" s="19">
        <v>6776.2389</v>
      </c>
      <c r="CJ92" s="2">
        <v>52.469969201611</v>
      </c>
      <c r="CK92" s="2">
        <v>52.2668249181156</v>
      </c>
      <c r="CL92" s="2">
        <v>51.8692344873713</v>
      </c>
      <c r="CM92" s="2">
        <v>51.3455756834</v>
      </c>
      <c r="CN92" s="2">
        <v>50.7523312674912</v>
      </c>
      <c r="CO92" s="2">
        <v>50.133898488121</v>
      </c>
      <c r="CP92" s="2">
        <v>50.0380428837131</v>
      </c>
      <c r="CQ92" s="2">
        <v>49.9665683892967</v>
      </c>
      <c r="CR92" s="2">
        <v>49.9329650343697</v>
      </c>
      <c r="CS92" s="2">
        <v>49.9436052361162</v>
      </c>
      <c r="CT92" s="2">
        <v>49.9980495416423</v>
      </c>
      <c r="CU92" s="2">
        <v>50.6396411969701</v>
      </c>
      <c r="CV92" s="2">
        <v>51.2549517407335</v>
      </c>
      <c r="CW92" s="2">
        <v>51.8140225026027</v>
      </c>
      <c r="CX92" s="2">
        <v>52.2956903518927</v>
      </c>
      <c r="CY92" s="2">
        <v>52.687385492782</v>
      </c>
      <c r="CZ92" s="2">
        <v>53.2041798813724</v>
      </c>
      <c r="DA92" s="2">
        <v>53.6080464506621</v>
      </c>
      <c r="DB92" s="2">
        <v>53.937131814981</v>
      </c>
      <c r="DC92" s="2">
        <v>54.2511139712566</v>
      </c>
      <c r="DD92" s="2">
        <v>54.5874686716792</v>
      </c>
      <c r="DE92" s="2">
        <v>54.9322549952862</v>
      </c>
      <c r="DF92" s="2">
        <v>55.293761379544</v>
      </c>
      <c r="DG92" s="2">
        <v>55.6790783097808</v>
      </c>
      <c r="DH92" s="2">
        <v>56.4106168362312</v>
      </c>
      <c r="DI92" s="2">
        <v>56.5404043325675</v>
      </c>
      <c r="DJ92" s="2">
        <v>56.395851243155</v>
      </c>
      <c r="DK92" s="2">
        <v>56.5999539477537</v>
      </c>
      <c r="DL92" s="2">
        <v>56.9795713587575</v>
      </c>
      <c r="DM92" s="2">
        <v>57.9072565962489</v>
      </c>
      <c r="DN92" s="2">
        <v>58.1764139605612</v>
      </c>
      <c r="DO92" s="2">
        <v>58.578181373374</v>
      </c>
      <c r="DP92" s="2">
        <v>58.9506985476861</v>
      </c>
      <c r="DQ92" s="2">
        <v>59.3786526670825</v>
      </c>
      <c r="DR92" s="2">
        <v>59.8965896953059</v>
      </c>
      <c r="DS92" s="2">
        <v>60.5457415573542</v>
      </c>
      <c r="DT92" s="2">
        <v>61.2150453940347</v>
      </c>
      <c r="DU92" s="2">
        <v>61.9457609658166</v>
      </c>
      <c r="DV92" s="2">
        <v>62.7465928342601</v>
      </c>
      <c r="DW92" s="2">
        <v>63.5391015133409</v>
      </c>
      <c r="DX92" s="2">
        <v>64.4533904951116</v>
      </c>
      <c r="DY92" s="2">
        <v>2214757.4</v>
      </c>
      <c r="DZ92" s="2">
        <v>2235645.489</v>
      </c>
      <c r="EA92" s="2">
        <v>2256731.841</v>
      </c>
      <c r="EB92" s="2">
        <v>2278018.349</v>
      </c>
      <c r="EC92" s="2">
        <v>2299506.926</v>
      </c>
      <c r="ED92" s="2">
        <v>2321199.5</v>
      </c>
      <c r="EE92" s="2">
        <v>2367499.961</v>
      </c>
      <c r="EF92" s="2">
        <v>2414844.277</v>
      </c>
      <c r="EG92" s="2">
        <v>2463258.078</v>
      </c>
      <c r="EH92" s="2">
        <v>2512767.661</v>
      </c>
      <c r="EI92" s="2">
        <v>2563400</v>
      </c>
      <c r="EJ92" s="2">
        <v>2637388.473</v>
      </c>
      <c r="EK92" s="2">
        <v>2713601.161</v>
      </c>
      <c r="EL92" s="2">
        <v>2792107.412</v>
      </c>
      <c r="EM92" s="2">
        <v>2872978.8</v>
      </c>
      <c r="EN92" s="2">
        <v>2956289.2</v>
      </c>
      <c r="EO92" s="2">
        <v>3055164.903</v>
      </c>
      <c r="EP92" s="2">
        <v>3157347.751</v>
      </c>
      <c r="EQ92" s="2">
        <v>3262948.364</v>
      </c>
      <c r="ER92" s="2">
        <v>3372081.066</v>
      </c>
      <c r="ES92" s="2">
        <v>3484864</v>
      </c>
      <c r="ET92" s="2">
        <v>3600908.193</v>
      </c>
      <c r="EU92" s="2">
        <v>3720816.732</v>
      </c>
      <c r="EV92" s="2">
        <v>3844718.308</v>
      </c>
      <c r="EW92" s="2">
        <v>3972745.896</v>
      </c>
      <c r="EX92" s="2">
        <v>4105036.9</v>
      </c>
      <c r="EY92" s="2">
        <v>4225532.469</v>
      </c>
      <c r="EZ92" s="2">
        <v>4349564.961</v>
      </c>
      <c r="FA92" s="2">
        <v>4477238.195</v>
      </c>
      <c r="FB92" s="2">
        <v>4608659.04</v>
      </c>
      <c r="FC92" s="2">
        <v>4743937.5</v>
      </c>
      <c r="FD92" s="2">
        <v>4872650.283</v>
      </c>
      <c r="FE92" s="2">
        <v>5004855.356</v>
      </c>
      <c r="FF92" s="2">
        <v>5140647.476</v>
      </c>
      <c r="FG92" s="2">
        <v>5280123.968</v>
      </c>
      <c r="FH92" s="2">
        <v>5423384.8</v>
      </c>
      <c r="FI92" s="2">
        <v>5564019.121</v>
      </c>
      <c r="FJ92" s="2">
        <v>5708301.873</v>
      </c>
      <c r="FK92" s="2">
        <v>5856327.749</v>
      </c>
      <c r="FL92" s="2">
        <v>6008193.9</v>
      </c>
      <c r="FM92" s="2">
        <v>6164000</v>
      </c>
      <c r="FN92" s="20"/>
      <c r="FO92" s="20">
        <v>4277.37</v>
      </c>
      <c r="FP92" s="20">
        <v>4350.81</v>
      </c>
      <c r="FQ92" s="20">
        <v>4436.64</v>
      </c>
      <c r="FR92" s="20">
        <v>4530.84</v>
      </c>
      <c r="FS92" s="20">
        <v>4630</v>
      </c>
      <c r="FT92" s="20">
        <v>4731.4</v>
      </c>
      <c r="FU92" s="20">
        <v>4832.92</v>
      </c>
      <c r="FV92" s="20">
        <v>4933.13</v>
      </c>
      <c r="FW92" s="20">
        <v>5031.21</v>
      </c>
      <c r="FX92" s="20">
        <v>5127</v>
      </c>
      <c r="FY92" s="20">
        <v>5208.17</v>
      </c>
      <c r="FZ92" s="20">
        <v>5294.36</v>
      </c>
      <c r="GA92" s="20">
        <v>5388.74</v>
      </c>
      <c r="GB92" s="20">
        <v>5493.74</v>
      </c>
      <c r="GC92" s="20">
        <v>5611</v>
      </c>
      <c r="GD92" s="20">
        <v>5742.3</v>
      </c>
      <c r="GE92" s="20">
        <v>5889.6</v>
      </c>
      <c r="GF92" s="20">
        <v>6049.4</v>
      </c>
      <c r="GG92" s="20">
        <v>6215.57</v>
      </c>
      <c r="GH92" s="20">
        <v>6384</v>
      </c>
      <c r="GI92" s="20">
        <v>6555.38</v>
      </c>
      <c r="GJ92" s="20">
        <v>6729.64</v>
      </c>
      <c r="GK92" s="20">
        <v>6905.9</v>
      </c>
      <c r="GL92" s="20">
        <v>7043.93</v>
      </c>
      <c r="GM92" s="20">
        <v>7261.79</v>
      </c>
      <c r="GN92" s="20">
        <v>7494.1</v>
      </c>
      <c r="GO92" s="20">
        <v>7686.26</v>
      </c>
      <c r="GP92" s="20">
        <v>7859.16</v>
      </c>
      <c r="GQ92" s="20">
        <v>7960.26</v>
      </c>
      <c r="GR92" s="20">
        <v>8156</v>
      </c>
      <c r="GS92" s="20">
        <v>8341.13</v>
      </c>
      <c r="GT92" s="20">
        <v>8514.7</v>
      </c>
      <c r="GU92" s="20">
        <v>8675.83</v>
      </c>
      <c r="GV92" s="20">
        <v>8823.69</v>
      </c>
      <c r="GW92" s="20">
        <v>8957.5</v>
      </c>
      <c r="GX92" s="20">
        <v>9089.3</v>
      </c>
      <c r="GY92" s="20">
        <v>9215</v>
      </c>
      <c r="GZ92" s="20">
        <v>9333.3</v>
      </c>
      <c r="HA92" s="20">
        <v>9455.9</v>
      </c>
      <c r="HB92" s="20">
        <v>9563.5</v>
      </c>
    </row>
    <row r="93" spans="1:210" ht="12.75">
      <c r="A93" s="15" t="s">
        <v>92</v>
      </c>
      <c r="B93" s="15" t="s">
        <v>190</v>
      </c>
      <c r="C93" s="15">
        <v>92</v>
      </c>
      <c r="D93" s="16"/>
      <c r="E93" s="7">
        <f t="shared" si="1"/>
        <v>1.346404391530333</v>
      </c>
      <c r="F93" s="19">
        <v>9.9837216</v>
      </c>
      <c r="G93" s="19">
        <v>10.083256</v>
      </c>
      <c r="H93" s="19">
        <v>10.349091</v>
      </c>
      <c r="I93" s="19">
        <v>10.482551</v>
      </c>
      <c r="J93" s="19">
        <v>10.118817</v>
      </c>
      <c r="K93" s="19">
        <v>9.8511364</v>
      </c>
      <c r="L93" s="19">
        <v>12.027783</v>
      </c>
      <c r="M93" s="19">
        <v>11.673987</v>
      </c>
      <c r="N93" s="19">
        <v>12.073523</v>
      </c>
      <c r="O93" s="19">
        <v>11.819249</v>
      </c>
      <c r="P93" s="19">
        <v>12.912813</v>
      </c>
      <c r="Q93" s="19">
        <v>10.137122</v>
      </c>
      <c r="R93" s="19">
        <v>11.377263</v>
      </c>
      <c r="S93" s="19">
        <v>13.082567</v>
      </c>
      <c r="T93" s="19">
        <v>23.829355</v>
      </c>
      <c r="U93" s="19">
        <v>22.632989</v>
      </c>
      <c r="V93" s="19">
        <v>22.465265</v>
      </c>
      <c r="W93" s="19">
        <v>13.370205</v>
      </c>
      <c r="X93" s="19">
        <v>8.8587061</v>
      </c>
      <c r="Y93" s="19">
        <v>9.3032525</v>
      </c>
      <c r="Z93" s="19">
        <v>8.9020979</v>
      </c>
      <c r="AA93" s="19">
        <v>14.491548</v>
      </c>
      <c r="AB93" s="19">
        <v>11.431636</v>
      </c>
      <c r="AC93" s="19">
        <v>10.029175</v>
      </c>
      <c r="AD93" s="19">
        <v>9.1726479</v>
      </c>
      <c r="AE93" s="19">
        <v>11.215643</v>
      </c>
      <c r="AF93" s="19">
        <v>11.82958</v>
      </c>
      <c r="AG93" s="19">
        <v>18.496886</v>
      </c>
      <c r="AH93" s="19">
        <v>16.331092</v>
      </c>
      <c r="AI93" s="19">
        <v>18.174348</v>
      </c>
      <c r="AJ93" s="19">
        <v>20.1452</v>
      </c>
      <c r="AK93" s="19">
        <v>17.158376</v>
      </c>
      <c r="AL93" s="19">
        <v>19.331061</v>
      </c>
      <c r="AM93" s="19">
        <v>23.703749</v>
      </c>
      <c r="AN93" s="19">
        <v>16.354594</v>
      </c>
      <c r="AO93" s="19">
        <v>21.751466</v>
      </c>
      <c r="AP93" s="19">
        <v>20.991194</v>
      </c>
      <c r="AQ93" s="19">
        <v>22.054917</v>
      </c>
      <c r="AR93" s="19">
        <v>21.057641</v>
      </c>
      <c r="AS93" s="19">
        <v>19.425737</v>
      </c>
      <c r="AT93" s="19">
        <v>22.15398</v>
      </c>
      <c r="AU93" s="19">
        <v>2687.8574</v>
      </c>
      <c r="AV93" s="19">
        <v>2716.7806</v>
      </c>
      <c r="AW93" s="19">
        <v>2756.306</v>
      </c>
      <c r="AX93" s="19">
        <v>2987.5586</v>
      </c>
      <c r="AY93" s="19">
        <v>3017.7924</v>
      </c>
      <c r="AZ93" s="19">
        <v>3022.0641</v>
      </c>
      <c r="BA93" s="19">
        <v>3261.2733</v>
      </c>
      <c r="BB93" s="19">
        <v>3321.212</v>
      </c>
      <c r="BC93" s="19">
        <v>3455.4122</v>
      </c>
      <c r="BD93" s="19">
        <v>3544.314</v>
      </c>
      <c r="BE93" s="19">
        <v>3618.5178</v>
      </c>
      <c r="BF93" s="19">
        <v>3708.7922</v>
      </c>
      <c r="BG93" s="19">
        <v>3885.9578</v>
      </c>
      <c r="BH93" s="19">
        <v>3924.5466</v>
      </c>
      <c r="BI93" s="19">
        <v>4131.0767</v>
      </c>
      <c r="BJ93" s="19">
        <v>4340.5115</v>
      </c>
      <c r="BK93" s="19">
        <v>4701.7992</v>
      </c>
      <c r="BL93" s="19">
        <v>4709.6133</v>
      </c>
      <c r="BM93" s="19">
        <v>4660.0705</v>
      </c>
      <c r="BN93" s="19">
        <v>4535.666</v>
      </c>
      <c r="BO93" s="19">
        <v>4271.8719</v>
      </c>
      <c r="BP93" s="19">
        <v>4487.0591</v>
      </c>
      <c r="BQ93" s="19">
        <v>4475.8888</v>
      </c>
      <c r="BR93" s="19">
        <v>4600.594</v>
      </c>
      <c r="BS93" s="19">
        <v>4764.7559</v>
      </c>
      <c r="BT93" s="19">
        <v>4887.2595</v>
      </c>
      <c r="BU93" s="19">
        <v>5130.2091</v>
      </c>
      <c r="BV93" s="19">
        <v>5510.1227</v>
      </c>
      <c r="BW93" s="19">
        <v>5494.5984</v>
      </c>
      <c r="BX93" s="19">
        <v>5392.8901</v>
      </c>
      <c r="BY93" s="19">
        <v>5739.9884</v>
      </c>
      <c r="BZ93" s="19">
        <v>5693.8486</v>
      </c>
      <c r="CA93" s="19">
        <v>5913.6079</v>
      </c>
      <c r="CB93" s="19">
        <v>6253.1039</v>
      </c>
      <c r="CC93" s="19">
        <v>5822.5145</v>
      </c>
      <c r="CD93" s="19">
        <v>6111.3133</v>
      </c>
      <c r="CE93" s="19">
        <v>6424.4199</v>
      </c>
      <c r="CF93" s="19">
        <v>6762.5527</v>
      </c>
      <c r="CG93" s="19">
        <v>6880.8181</v>
      </c>
      <c r="CH93" s="19">
        <v>6508.6012</v>
      </c>
      <c r="CI93" s="19">
        <v>6832.0831</v>
      </c>
      <c r="CJ93" s="2">
        <v>55.2328288923625</v>
      </c>
      <c r="CK93" s="2">
        <v>54.8818404564883</v>
      </c>
      <c r="CL93" s="2">
        <v>54.5908808393249</v>
      </c>
      <c r="CM93" s="2">
        <v>54.3364910941064</v>
      </c>
      <c r="CN93" s="2">
        <v>54.0850083079543</v>
      </c>
      <c r="CO93" s="2">
        <v>53.8172093993772</v>
      </c>
      <c r="CP93" s="2">
        <v>53.9612034809969</v>
      </c>
      <c r="CQ93" s="2">
        <v>54.1000095872533</v>
      </c>
      <c r="CR93" s="2">
        <v>54.2313893251595</v>
      </c>
      <c r="CS93" s="2">
        <v>54.3534116928882</v>
      </c>
      <c r="CT93" s="2">
        <v>54.4675988788539</v>
      </c>
      <c r="CU93" s="2">
        <v>54.6145501942036</v>
      </c>
      <c r="CV93" s="2">
        <v>54.745129398453</v>
      </c>
      <c r="CW93" s="2">
        <v>54.8903193072408</v>
      </c>
      <c r="CX93" s="2">
        <v>55.0943350335009</v>
      </c>
      <c r="CY93" s="2">
        <v>55.3787512804497</v>
      </c>
      <c r="CZ93" s="2">
        <v>55.4658440732454</v>
      </c>
      <c r="DA93" s="2">
        <v>55.6298780604616</v>
      </c>
      <c r="DB93" s="2">
        <v>55.8226475689758</v>
      </c>
      <c r="DC93" s="2">
        <v>55.9727588927318</v>
      </c>
      <c r="DD93" s="2">
        <v>56.0410271108713</v>
      </c>
      <c r="DE93" s="2">
        <v>56.7404600641082</v>
      </c>
      <c r="DF93" s="2">
        <v>57.3790985951688</v>
      </c>
      <c r="DG93" s="2">
        <v>58.0273825329518</v>
      </c>
      <c r="DH93" s="2">
        <v>58.6863531449296</v>
      </c>
      <c r="DI93" s="2">
        <v>59.3900803404526</v>
      </c>
      <c r="DJ93" s="2">
        <v>59.6088977060653</v>
      </c>
      <c r="DK93" s="2">
        <v>59.8890634974985</v>
      </c>
      <c r="DL93" s="2">
        <v>60.1722584740242</v>
      </c>
      <c r="DM93" s="2">
        <v>60.4591286474081</v>
      </c>
      <c r="DN93" s="2">
        <v>60.7243171209692</v>
      </c>
      <c r="DO93" s="2">
        <v>61.0874331684905</v>
      </c>
      <c r="DP93" s="2">
        <v>61.471042994043</v>
      </c>
      <c r="DQ93" s="2">
        <v>61.8696323119303</v>
      </c>
      <c r="DR93" s="2">
        <v>62.2768537406421</v>
      </c>
      <c r="DS93" s="2">
        <v>62.70002920262</v>
      </c>
      <c r="DT93" s="2">
        <v>63.2958353432584</v>
      </c>
      <c r="DU93" s="2">
        <v>63.9012700504363</v>
      </c>
      <c r="DV93" s="2">
        <v>64.5175541480652</v>
      </c>
      <c r="DW93" s="2">
        <v>65.1438637642414</v>
      </c>
      <c r="DX93" s="2">
        <v>65.78040525018</v>
      </c>
      <c r="DY93" s="2">
        <v>15193998.9</v>
      </c>
      <c r="DZ93" s="2">
        <v>15495712.031</v>
      </c>
      <c r="EA93" s="2">
        <v>15803503.176</v>
      </c>
      <c r="EB93" s="2">
        <v>16117496.467</v>
      </c>
      <c r="EC93" s="2">
        <v>16437818.601</v>
      </c>
      <c r="ED93" s="2">
        <v>16764598.9</v>
      </c>
      <c r="EE93" s="2">
        <v>17232256.714</v>
      </c>
      <c r="EF93" s="2">
        <v>17713095.129</v>
      </c>
      <c r="EG93" s="2">
        <v>18207489.381</v>
      </c>
      <c r="EH93" s="2">
        <v>18715825.498</v>
      </c>
      <c r="EI93" s="2">
        <v>19238500.6</v>
      </c>
      <c r="EJ93" s="2">
        <v>19791084.163</v>
      </c>
      <c r="EK93" s="2">
        <v>20359593.184</v>
      </c>
      <c r="EL93" s="2">
        <v>20944488.16</v>
      </c>
      <c r="EM93" s="2">
        <v>21546242.96</v>
      </c>
      <c r="EN93" s="2">
        <v>22165345.2</v>
      </c>
      <c r="EO93" s="2">
        <v>22691775.68</v>
      </c>
      <c r="EP93" s="2">
        <v>23231059.33</v>
      </c>
      <c r="EQ93" s="2">
        <v>23783518.11</v>
      </c>
      <c r="ER93" s="2">
        <v>24349482.27</v>
      </c>
      <c r="ES93" s="2">
        <v>24929290.5</v>
      </c>
      <c r="ET93" s="2">
        <v>25844144.75</v>
      </c>
      <c r="EU93" s="2">
        <v>26793743.88</v>
      </c>
      <c r="EV93" s="2">
        <v>27779448.84</v>
      </c>
      <c r="EW93" s="2">
        <v>28802675.26</v>
      </c>
      <c r="EX93" s="2">
        <v>29864895.8</v>
      </c>
      <c r="EY93" s="2">
        <v>30662816.98</v>
      </c>
      <c r="EZ93" s="2">
        <v>31483081.79</v>
      </c>
      <c r="FA93" s="2">
        <v>32326342.42</v>
      </c>
      <c r="FB93" s="2">
        <v>33193270.81</v>
      </c>
      <c r="FC93" s="2">
        <v>34084559.2</v>
      </c>
      <c r="FD93" s="2">
        <v>34834497.89</v>
      </c>
      <c r="FE93" s="2">
        <v>35600954.55</v>
      </c>
      <c r="FF93" s="2">
        <v>36384293.37</v>
      </c>
      <c r="FG93" s="2">
        <v>37184886.6</v>
      </c>
      <c r="FH93" s="2">
        <v>38003114.7</v>
      </c>
      <c r="FI93" s="2">
        <v>38944661.57</v>
      </c>
      <c r="FJ93" s="2">
        <v>39909538.21</v>
      </c>
      <c r="FK93" s="2">
        <v>40898322.75</v>
      </c>
      <c r="FL93" s="2">
        <v>41911607.63</v>
      </c>
      <c r="FM93" s="2">
        <v>42950000</v>
      </c>
      <c r="FN93" s="20">
        <v>27730.187</v>
      </c>
      <c r="FO93" s="20">
        <v>28461.702</v>
      </c>
      <c r="FP93" s="20">
        <v>29181.746</v>
      </c>
      <c r="FQ93" s="20">
        <v>29900.882</v>
      </c>
      <c r="FR93" s="20">
        <v>30636.933</v>
      </c>
      <c r="FS93" s="20">
        <v>31401.471</v>
      </c>
      <c r="FT93" s="20">
        <v>32191.301</v>
      </c>
      <c r="FU93" s="20">
        <v>33004.649</v>
      </c>
      <c r="FV93" s="20">
        <v>33843.663</v>
      </c>
      <c r="FW93" s="20">
        <v>34710.445</v>
      </c>
      <c r="FX93" s="20">
        <v>35605</v>
      </c>
      <c r="FY93" s="20">
        <v>36554</v>
      </c>
      <c r="FZ93" s="20">
        <v>37502</v>
      </c>
      <c r="GA93" s="20">
        <v>38451</v>
      </c>
      <c r="GB93" s="20">
        <v>39037</v>
      </c>
      <c r="GC93" s="20">
        <v>40026</v>
      </c>
      <c r="GD93" s="20">
        <v>40916</v>
      </c>
      <c r="GE93" s="20">
        <v>41769</v>
      </c>
      <c r="GF93" s="20">
        <v>42641</v>
      </c>
      <c r="GG93" s="20">
        <v>43531</v>
      </c>
      <c r="GH93" s="20">
        <v>44439</v>
      </c>
      <c r="GI93" s="20">
        <v>45540</v>
      </c>
      <c r="GJ93" s="20">
        <v>46688</v>
      </c>
      <c r="GK93" s="20">
        <v>47864</v>
      </c>
      <c r="GL93" s="20">
        <v>49070</v>
      </c>
      <c r="GM93" s="20">
        <v>50306</v>
      </c>
      <c r="GN93" s="20">
        <v>51433</v>
      </c>
      <c r="GO93" s="20">
        <v>52561</v>
      </c>
      <c r="GP93" s="20">
        <v>53715</v>
      </c>
      <c r="GQ93" s="20">
        <v>54893</v>
      </c>
      <c r="GR93" s="20">
        <v>56203</v>
      </c>
      <c r="GS93" s="20">
        <v>57305</v>
      </c>
      <c r="GT93" s="20">
        <v>58401</v>
      </c>
      <c r="GU93" s="20">
        <v>59491</v>
      </c>
      <c r="GV93" s="20">
        <v>60573</v>
      </c>
      <c r="GW93" s="20">
        <v>61646</v>
      </c>
      <c r="GX93" s="20">
        <v>62695</v>
      </c>
      <c r="GY93" s="20">
        <v>63745</v>
      </c>
      <c r="GZ93" s="20">
        <v>64789</v>
      </c>
      <c r="HA93" s="20">
        <v>65819</v>
      </c>
      <c r="HB93" s="20">
        <v>66835</v>
      </c>
    </row>
    <row r="94" spans="1:210" ht="12.75">
      <c r="A94" s="15" t="s">
        <v>93</v>
      </c>
      <c r="B94" s="15" t="s">
        <v>192</v>
      </c>
      <c r="C94" s="15">
        <v>93</v>
      </c>
      <c r="D94" s="16"/>
      <c r="F94" s="19">
        <v>0.96866353</v>
      </c>
      <c r="G94" s="19">
        <v>1.1582978</v>
      </c>
      <c r="H94" s="19">
        <v>1.1073481</v>
      </c>
      <c r="I94" s="19">
        <v>1.3421229</v>
      </c>
      <c r="J94" s="19">
        <v>1.7645767</v>
      </c>
      <c r="K94" s="19">
        <v>1.5684883</v>
      </c>
      <c r="L94" s="19">
        <v>1.4096061</v>
      </c>
      <c r="M94" s="19">
        <v>1.6127809</v>
      </c>
      <c r="N94" s="19">
        <v>1.6182915</v>
      </c>
      <c r="O94" s="19">
        <v>1.818642</v>
      </c>
      <c r="P94" s="19">
        <v>1.4909923</v>
      </c>
      <c r="Q94" s="19">
        <v>1.4583498</v>
      </c>
      <c r="R94" s="19">
        <v>0.93947097</v>
      </c>
      <c r="S94" s="19">
        <v>0.95848536</v>
      </c>
      <c r="T94" s="19">
        <v>1.0501578</v>
      </c>
      <c r="U94" s="19">
        <v>0.76010517</v>
      </c>
      <c r="V94" s="19">
        <v>0.71414719</v>
      </c>
      <c r="W94" s="19">
        <v>0.92662583</v>
      </c>
      <c r="X94" s="19">
        <v>1.3675045</v>
      </c>
      <c r="Y94" s="19">
        <v>1.020874</v>
      </c>
      <c r="Z94" s="19">
        <v>1.1048436</v>
      </c>
      <c r="AA94" s="19">
        <v>1.157278</v>
      </c>
      <c r="AB94" s="19">
        <v>2.504656</v>
      </c>
      <c r="AC94" s="19">
        <v>2.2755766</v>
      </c>
      <c r="AD94" s="19">
        <v>2.2639056</v>
      </c>
      <c r="AE94" s="19">
        <v>2.2761104</v>
      </c>
      <c r="AF94" s="19">
        <v>2.3392607</v>
      </c>
      <c r="AG94" s="19">
        <v>3.0853308</v>
      </c>
      <c r="AH94" s="19">
        <v>3.6728483</v>
      </c>
      <c r="AI94" s="19">
        <v>3.3406526</v>
      </c>
      <c r="AJ94" s="19">
        <v>3.1125105</v>
      </c>
      <c r="AK94" s="19">
        <v>3.0517861</v>
      </c>
      <c r="AL94" s="19">
        <v>2.7828988</v>
      </c>
      <c r="AM94" s="19">
        <v>2.7195426</v>
      </c>
      <c r="AN94" s="19">
        <v>2.7975294</v>
      </c>
      <c r="AO94" s="19">
        <v>3.6130261</v>
      </c>
      <c r="AP94" s="19">
        <v>3.6426353</v>
      </c>
      <c r="AQ94" s="19">
        <v>3.3155749</v>
      </c>
      <c r="AR94" s="19">
        <v>3.2770487</v>
      </c>
      <c r="AS94" s="19">
        <v>3.5211797</v>
      </c>
      <c r="AT94" s="19">
        <v>3.7861757</v>
      </c>
      <c r="AU94" s="19">
        <v>560.47798</v>
      </c>
      <c r="AV94" s="19">
        <v>539.32153</v>
      </c>
      <c r="AW94" s="19">
        <v>568.1603</v>
      </c>
      <c r="AX94" s="19">
        <v>566.63007</v>
      </c>
      <c r="AY94" s="19">
        <v>569.09288</v>
      </c>
      <c r="AZ94" s="19">
        <v>581.48755</v>
      </c>
      <c r="BA94" s="19">
        <v>608.73966</v>
      </c>
      <c r="BB94" s="19">
        <v>596.6654</v>
      </c>
      <c r="BC94" s="19">
        <v>599.26121</v>
      </c>
      <c r="BD94" s="19">
        <v>615.98481</v>
      </c>
      <c r="BE94" s="19">
        <v>607.54998</v>
      </c>
      <c r="BF94" s="19">
        <v>656.21428</v>
      </c>
      <c r="BG94" s="19">
        <v>634.98573</v>
      </c>
      <c r="BH94" s="19">
        <v>612.96664</v>
      </c>
      <c r="BI94" s="19">
        <v>610.46732</v>
      </c>
      <c r="BJ94" s="19">
        <v>617.24781</v>
      </c>
      <c r="BK94" s="19">
        <v>609.16984</v>
      </c>
      <c r="BL94" s="19">
        <v>604.11491</v>
      </c>
      <c r="BM94" s="19">
        <v>565.89552</v>
      </c>
      <c r="BN94" s="19">
        <v>451.42749</v>
      </c>
      <c r="BO94" s="19">
        <v>443.05295</v>
      </c>
      <c r="BP94" s="19">
        <v>630.2013</v>
      </c>
      <c r="BQ94" s="19">
        <v>661.10039</v>
      </c>
      <c r="BR94" s="19">
        <v>691.54786</v>
      </c>
      <c r="BS94" s="19">
        <v>682.44588</v>
      </c>
      <c r="BT94" s="19">
        <v>648.22358</v>
      </c>
      <c r="BU94" s="19">
        <v>630.88</v>
      </c>
      <c r="BV94" s="19">
        <v>639.99409</v>
      </c>
      <c r="BW94" s="19">
        <v>643.84754</v>
      </c>
      <c r="BX94" s="19">
        <v>652.36681</v>
      </c>
      <c r="BY94" s="19">
        <v>686.24906</v>
      </c>
      <c r="BZ94" s="19">
        <v>695.55538</v>
      </c>
      <c r="CA94" s="19">
        <v>704.70064</v>
      </c>
      <c r="CB94" s="19">
        <v>737.51772</v>
      </c>
      <c r="CC94" s="19">
        <v>761.65959</v>
      </c>
      <c r="CD94" s="19">
        <v>806.54084</v>
      </c>
      <c r="CE94" s="19">
        <v>855.14511</v>
      </c>
      <c r="CF94" s="19">
        <v>884.51216</v>
      </c>
      <c r="CG94" s="19">
        <v>900.59924</v>
      </c>
      <c r="CH94" s="19">
        <v>932.38615</v>
      </c>
      <c r="CI94" s="19">
        <v>940.83078</v>
      </c>
      <c r="CJ94" s="2">
        <v>51.2649344711978</v>
      </c>
      <c r="CK94" s="2">
        <v>51.754286894208</v>
      </c>
      <c r="CL94" s="2">
        <v>51.846323964865</v>
      </c>
      <c r="CM94" s="2">
        <v>51.6975007385203</v>
      </c>
      <c r="CN94" s="2">
        <v>51.4375611361522</v>
      </c>
      <c r="CO94" s="2">
        <v>51.1650267180316</v>
      </c>
      <c r="CP94" s="2">
        <v>50.7956769695003</v>
      </c>
      <c r="CQ94" s="2">
        <v>50.5317829580968</v>
      </c>
      <c r="CR94" s="2">
        <v>50.4009876705328</v>
      </c>
      <c r="CS94" s="2">
        <v>50.4170557171268</v>
      </c>
      <c r="CT94" s="2">
        <v>50.58360578883</v>
      </c>
      <c r="CU94" s="2">
        <v>50.2775753943511</v>
      </c>
      <c r="CV94" s="2">
        <v>50.1501512242259</v>
      </c>
      <c r="CW94" s="2">
        <v>50.129439322871</v>
      </c>
      <c r="CX94" s="2">
        <v>50.1134186038432</v>
      </c>
      <c r="CY94" s="2">
        <v>50.0464631800207</v>
      </c>
      <c r="CZ94" s="2">
        <v>49.9294796276131</v>
      </c>
      <c r="DA94" s="2">
        <v>49.7597532431621</v>
      </c>
      <c r="DB94" s="2">
        <v>49.5986438301693</v>
      </c>
      <c r="DC94" s="2">
        <v>49.5375549952102</v>
      </c>
      <c r="DD94" s="2">
        <v>49.6186571301408</v>
      </c>
      <c r="DE94" s="2">
        <v>49.5466185377043</v>
      </c>
      <c r="DF94" s="2">
        <v>49.5366987139842</v>
      </c>
      <c r="DG94" s="2">
        <v>49.5619500150779</v>
      </c>
      <c r="DH94" s="2">
        <v>49.5886465330358</v>
      </c>
      <c r="DI94" s="2">
        <v>49.5769881137682</v>
      </c>
      <c r="DJ94" s="2">
        <v>49.8375094050998</v>
      </c>
      <c r="DK94" s="2">
        <v>49.9477099038071</v>
      </c>
      <c r="DL94" s="2">
        <v>49.9066030195498</v>
      </c>
      <c r="DM94" s="2">
        <v>49.7145797361175</v>
      </c>
      <c r="DN94" s="2">
        <v>49.3733153704838</v>
      </c>
      <c r="DO94" s="2">
        <v>49.1964540100879</v>
      </c>
      <c r="DP94" s="2">
        <v>49.0588053631733</v>
      </c>
      <c r="DQ94" s="2">
        <v>48.9600600950152</v>
      </c>
      <c r="DR94" s="2">
        <v>48.8999819943208</v>
      </c>
      <c r="DS94" s="2">
        <v>48.8784131113423</v>
      </c>
      <c r="DT94" s="2">
        <v>48.8419740484604</v>
      </c>
      <c r="DU94" s="2">
        <v>48.8010674926543</v>
      </c>
      <c r="DV94" s="2">
        <v>48.780570223384</v>
      </c>
      <c r="DW94" s="2">
        <v>48.8927696484736</v>
      </c>
      <c r="DX94" s="2">
        <v>49.0184601530842</v>
      </c>
      <c r="DY94" s="2">
        <v>3364005</v>
      </c>
      <c r="DZ94" s="2">
        <v>3502730.137</v>
      </c>
      <c r="EA94" s="2">
        <v>3647176.321</v>
      </c>
      <c r="EB94" s="2">
        <v>3797579.5</v>
      </c>
      <c r="EC94" s="2">
        <v>3954185.356</v>
      </c>
      <c r="ED94" s="2">
        <v>4117249.7</v>
      </c>
      <c r="EE94" s="2">
        <v>4274044.772</v>
      </c>
      <c r="EF94" s="2">
        <v>4436811.82</v>
      </c>
      <c r="EG94" s="2">
        <v>4605778.336</v>
      </c>
      <c r="EH94" s="2">
        <v>4781180.478</v>
      </c>
      <c r="EI94" s="2">
        <v>4963263.4</v>
      </c>
      <c r="EJ94" s="2">
        <v>5087985.047</v>
      </c>
      <c r="EK94" s="2">
        <v>5215841.403</v>
      </c>
      <c r="EL94" s="2">
        <v>5346911.27</v>
      </c>
      <c r="EM94" s="2">
        <v>5481275.432</v>
      </c>
      <c r="EN94" s="2">
        <v>5619016.7</v>
      </c>
      <c r="EO94" s="2">
        <v>5758986.011</v>
      </c>
      <c r="EP94" s="2">
        <v>5902442.218</v>
      </c>
      <c r="EQ94" s="2">
        <v>6049472.19</v>
      </c>
      <c r="ER94" s="2">
        <v>6200164.967</v>
      </c>
      <c r="ES94" s="2">
        <v>6354611.8</v>
      </c>
      <c r="ET94" s="2">
        <v>6480078.372</v>
      </c>
      <c r="EU94" s="2">
        <v>6608022.23</v>
      </c>
      <c r="EV94" s="2">
        <v>6738492.286</v>
      </c>
      <c r="EW94" s="2">
        <v>6871538.421</v>
      </c>
      <c r="EX94" s="2">
        <v>7007211.5</v>
      </c>
      <c r="EY94" s="2">
        <v>7206623.47</v>
      </c>
      <c r="EZ94" s="2">
        <v>7411710.704</v>
      </c>
      <c r="FA94" s="2">
        <v>7622634.732</v>
      </c>
      <c r="FB94" s="2">
        <v>7839561.679</v>
      </c>
      <c r="FC94" s="2">
        <v>8062662.4</v>
      </c>
      <c r="FD94" s="2">
        <v>8312975.736</v>
      </c>
      <c r="FE94" s="2">
        <v>8571063.885</v>
      </c>
      <c r="FF94" s="2">
        <v>8837168.447</v>
      </c>
      <c r="FG94" s="2">
        <v>9111538.535</v>
      </c>
      <c r="FH94" s="2">
        <v>9394431</v>
      </c>
      <c r="FI94" s="2">
        <v>9675595.059</v>
      </c>
      <c r="FJ94" s="2">
        <v>9965177.982</v>
      </c>
      <c r="FK94" s="2">
        <v>10263431.975</v>
      </c>
      <c r="FL94" s="2">
        <v>10570616.798</v>
      </c>
      <c r="FM94" s="2">
        <v>10887000</v>
      </c>
      <c r="FN94" s="20">
        <v>6562</v>
      </c>
      <c r="FO94" s="20">
        <v>6768</v>
      </c>
      <c r="FP94" s="20">
        <v>7034.59</v>
      </c>
      <c r="FQ94" s="20">
        <v>7345.77</v>
      </c>
      <c r="FR94" s="20">
        <v>7687.35</v>
      </c>
      <c r="FS94" s="20">
        <v>8047</v>
      </c>
      <c r="FT94" s="20">
        <v>8414.19</v>
      </c>
      <c r="FU94" s="20">
        <v>8780.24</v>
      </c>
      <c r="FV94" s="20">
        <v>9138.27</v>
      </c>
      <c r="FW94" s="20">
        <v>9483.26</v>
      </c>
      <c r="FX94" s="20">
        <v>9812</v>
      </c>
      <c r="FY94" s="20">
        <v>10119.79</v>
      </c>
      <c r="FZ94" s="20">
        <v>10400.45</v>
      </c>
      <c r="GA94" s="20">
        <v>10666.21</v>
      </c>
      <c r="GB94" s="20">
        <v>10937.74</v>
      </c>
      <c r="GC94" s="20">
        <v>11227.6</v>
      </c>
      <c r="GD94" s="20">
        <v>11534.24</v>
      </c>
      <c r="GE94" s="20">
        <v>11861.88</v>
      </c>
      <c r="GF94" s="20">
        <v>12196.85</v>
      </c>
      <c r="GG94" s="20">
        <v>12516.09</v>
      </c>
      <c r="GH94" s="20">
        <v>12806.9</v>
      </c>
      <c r="GI94" s="20">
        <v>13078.75</v>
      </c>
      <c r="GJ94" s="20">
        <v>13339.65</v>
      </c>
      <c r="GK94" s="20">
        <v>13596.1</v>
      </c>
      <c r="GL94" s="20">
        <v>13857.08</v>
      </c>
      <c r="GM94" s="20">
        <v>14134</v>
      </c>
      <c r="GN94" s="20">
        <v>14460.24</v>
      </c>
      <c r="GO94" s="20">
        <v>14838.94</v>
      </c>
      <c r="GP94" s="20">
        <v>15273.8</v>
      </c>
      <c r="GQ94" s="20">
        <v>15769.14</v>
      </c>
      <c r="GR94" s="20">
        <v>16330</v>
      </c>
      <c r="GS94" s="20">
        <v>16894.46</v>
      </c>
      <c r="GT94" s="20">
        <v>17461.53</v>
      </c>
      <c r="GU94" s="20">
        <v>18030.2</v>
      </c>
      <c r="GV94" s="20">
        <v>18599.39</v>
      </c>
      <c r="GW94" s="20">
        <v>19168</v>
      </c>
      <c r="GX94" s="20">
        <v>19740.95</v>
      </c>
      <c r="GY94" s="20">
        <v>20420</v>
      </c>
      <c r="GZ94" s="20">
        <v>21040</v>
      </c>
      <c r="HA94" s="20">
        <v>21620</v>
      </c>
      <c r="HB94" s="20">
        <v>22210</v>
      </c>
    </row>
    <row r="95" spans="1:210" ht="12.75">
      <c r="A95" s="15" t="s">
        <v>94</v>
      </c>
      <c r="B95" s="15" t="s">
        <v>132</v>
      </c>
      <c r="C95" s="15">
        <v>94</v>
      </c>
      <c r="D95" s="16"/>
      <c r="E95" s="7">
        <f t="shared" si="1"/>
        <v>1.059866978645955</v>
      </c>
      <c r="F95" s="19">
        <v>17.331868</v>
      </c>
      <c r="G95" s="19">
        <v>17.652796</v>
      </c>
      <c r="H95" s="19">
        <v>16.768531</v>
      </c>
      <c r="I95" s="19">
        <v>16.782527</v>
      </c>
      <c r="J95" s="19">
        <v>19.834259</v>
      </c>
      <c r="K95" s="19">
        <v>19.622967</v>
      </c>
      <c r="L95" s="19">
        <v>19.359259</v>
      </c>
      <c r="M95" s="19">
        <v>20.467294</v>
      </c>
      <c r="N95" s="19">
        <v>21.132049</v>
      </c>
      <c r="O95" s="19">
        <v>20.588276</v>
      </c>
      <c r="P95" s="19">
        <v>20.345918</v>
      </c>
      <c r="Q95" s="19">
        <v>19.13122</v>
      </c>
      <c r="R95" s="19">
        <v>18.800113</v>
      </c>
      <c r="S95" s="19">
        <v>20.456542</v>
      </c>
      <c r="T95" s="19">
        <v>18.539185</v>
      </c>
      <c r="U95" s="19">
        <v>16.062947</v>
      </c>
      <c r="V95" s="19">
        <v>16.942604</v>
      </c>
      <c r="W95" s="19">
        <v>18.382456</v>
      </c>
      <c r="X95" s="19">
        <v>17.944839</v>
      </c>
      <c r="Y95" s="19">
        <v>18.239813</v>
      </c>
      <c r="Z95" s="19">
        <v>15.327899</v>
      </c>
      <c r="AA95" s="19">
        <v>13.44085</v>
      </c>
      <c r="AB95" s="19">
        <v>15.247541</v>
      </c>
      <c r="AC95" s="19">
        <v>16.119539</v>
      </c>
      <c r="AD95" s="19">
        <v>17.393353</v>
      </c>
      <c r="AE95" s="19">
        <v>17.37082</v>
      </c>
      <c r="AF95" s="19">
        <v>16.897657</v>
      </c>
      <c r="AG95" s="19">
        <v>17.876538</v>
      </c>
      <c r="AH95" s="19">
        <v>20.35561</v>
      </c>
      <c r="AI95" s="19">
        <v>20.667381</v>
      </c>
      <c r="AJ95" s="19">
        <v>19.058582</v>
      </c>
      <c r="AK95" s="19">
        <v>17.002694</v>
      </c>
      <c r="AL95" s="19">
        <v>17.370664</v>
      </c>
      <c r="AM95" s="19">
        <v>17.330696</v>
      </c>
      <c r="AN95" s="19">
        <v>18.101239</v>
      </c>
      <c r="AO95" s="19">
        <v>18.021757</v>
      </c>
      <c r="AP95" s="19">
        <v>17.95489</v>
      </c>
      <c r="AQ95" s="19">
        <v>18.831315</v>
      </c>
      <c r="AR95" s="19">
        <v>20.723408</v>
      </c>
      <c r="AS95" s="19">
        <v>20.543436</v>
      </c>
      <c r="AT95" s="19">
        <v>20.559441</v>
      </c>
      <c r="AU95" s="19">
        <v>9674.1323</v>
      </c>
      <c r="AV95" s="19">
        <v>9785.5982</v>
      </c>
      <c r="AW95" s="19">
        <v>9814.5755</v>
      </c>
      <c r="AX95" s="19">
        <v>10142.205</v>
      </c>
      <c r="AY95" s="19">
        <v>10672.536</v>
      </c>
      <c r="AZ95" s="19">
        <v>10883.167</v>
      </c>
      <c r="BA95" s="19">
        <v>11000.873</v>
      </c>
      <c r="BB95" s="19">
        <v>11151.673</v>
      </c>
      <c r="BC95" s="19">
        <v>11594.136</v>
      </c>
      <c r="BD95" s="19">
        <v>11827.922</v>
      </c>
      <c r="BE95" s="19">
        <v>12084.702</v>
      </c>
      <c r="BF95" s="19">
        <v>12231.103</v>
      </c>
      <c r="BG95" s="19">
        <v>12617.198</v>
      </c>
      <c r="BH95" s="19">
        <v>13544.684</v>
      </c>
      <c r="BI95" s="19">
        <v>13307.913</v>
      </c>
      <c r="BJ95" s="19">
        <v>13165.012</v>
      </c>
      <c r="BK95" s="19">
        <v>13568.379</v>
      </c>
      <c r="BL95" s="19">
        <v>13927.719</v>
      </c>
      <c r="BM95" s="19">
        <v>14372.199</v>
      </c>
      <c r="BN95" s="19">
        <v>14733.433</v>
      </c>
      <c r="BO95" s="19">
        <v>14315.357</v>
      </c>
      <c r="BP95" s="19">
        <v>14047.491</v>
      </c>
      <c r="BQ95" s="19">
        <v>14381.897</v>
      </c>
      <c r="BR95" s="19">
        <v>14927.55</v>
      </c>
      <c r="BS95" s="19">
        <v>15282.626</v>
      </c>
      <c r="BT95" s="19">
        <v>15789.77</v>
      </c>
      <c r="BU95" s="19">
        <v>16365.641</v>
      </c>
      <c r="BV95" s="19">
        <v>17044.498</v>
      </c>
      <c r="BW95" s="19">
        <v>17954.735</v>
      </c>
      <c r="BX95" s="19">
        <v>18290.114</v>
      </c>
      <c r="BY95" s="19">
        <v>18322.847</v>
      </c>
      <c r="BZ95" s="19">
        <v>17942.622</v>
      </c>
      <c r="CA95" s="19">
        <v>17934.636</v>
      </c>
      <c r="CB95" s="19">
        <v>18324.566</v>
      </c>
      <c r="CC95" s="19">
        <v>19124.996</v>
      </c>
      <c r="CD95" s="19">
        <v>19611.378</v>
      </c>
      <c r="CE95" s="19">
        <v>20066.251</v>
      </c>
      <c r="CF95" s="19">
        <v>20710.258</v>
      </c>
      <c r="CG95" s="19">
        <v>21286.06</v>
      </c>
      <c r="CH95" s="19">
        <v>21649.792</v>
      </c>
      <c r="CI95" s="19">
        <v>22189.704</v>
      </c>
      <c r="CJ95" s="2">
        <v>65.0569113856376</v>
      </c>
      <c r="CK95" s="2">
        <v>64.9427394663586</v>
      </c>
      <c r="CL95" s="2">
        <v>64.7714634279066</v>
      </c>
      <c r="CM95" s="2">
        <v>64.7894769230769</v>
      </c>
      <c r="CN95" s="2">
        <v>64.7707430682892</v>
      </c>
      <c r="CO95" s="2">
        <v>64.7636916283349</v>
      </c>
      <c r="CP95" s="2">
        <v>64.3225438757023</v>
      </c>
      <c r="CQ95" s="2">
        <v>63.8595303226041</v>
      </c>
      <c r="CR95" s="2">
        <v>63.4720199405948</v>
      </c>
      <c r="CS95" s="2">
        <v>63.0973349380646</v>
      </c>
      <c r="CT95" s="2">
        <v>62.8118252085131</v>
      </c>
      <c r="CU95" s="2">
        <v>62.5923628236304</v>
      </c>
      <c r="CV95" s="2">
        <v>62.5166729593383</v>
      </c>
      <c r="CW95" s="2">
        <v>62.4894419721466</v>
      </c>
      <c r="CX95" s="2">
        <v>62.5880927519738</v>
      </c>
      <c r="CY95" s="2">
        <v>62.7125902607335</v>
      </c>
      <c r="CZ95" s="2">
        <v>63.0084618080262</v>
      </c>
      <c r="DA95" s="2">
        <v>63.3237670937889</v>
      </c>
      <c r="DB95" s="2">
        <v>63.624813734914</v>
      </c>
      <c r="DC95" s="2">
        <v>63.8409190284841</v>
      </c>
      <c r="DD95" s="2">
        <v>64.0305584945855</v>
      </c>
      <c r="DE95" s="2">
        <v>64.4049083262351</v>
      </c>
      <c r="DF95" s="2">
        <v>64.8458725984588</v>
      </c>
      <c r="DG95" s="2">
        <v>65.1821773595615</v>
      </c>
      <c r="DH95" s="2">
        <v>65.4391313665805</v>
      </c>
      <c r="DI95" s="2">
        <v>65.6394913998412</v>
      </c>
      <c r="DJ95" s="2">
        <v>65.5453079750932</v>
      </c>
      <c r="DK95" s="2">
        <v>65.4633130909155</v>
      </c>
      <c r="DL95" s="2">
        <v>65.3910753875223</v>
      </c>
      <c r="DM95" s="2">
        <v>65.26129009031</v>
      </c>
      <c r="DN95" s="2">
        <v>65.1291673181494</v>
      </c>
      <c r="DO95" s="2">
        <v>65.0274688565722</v>
      </c>
      <c r="DP95" s="2">
        <v>64.9510561315733</v>
      </c>
      <c r="DQ95" s="2">
        <v>64.8998368547652</v>
      </c>
      <c r="DR95" s="2">
        <v>64.8737535129506</v>
      </c>
      <c r="DS95" s="2">
        <v>64.8727833476395</v>
      </c>
      <c r="DT95" s="2">
        <v>64.9279017287858</v>
      </c>
      <c r="DU95" s="2">
        <v>64.9831576564267</v>
      </c>
      <c r="DV95" s="2">
        <v>65.0385735644079</v>
      </c>
      <c r="DW95" s="2">
        <v>65.0941495934216</v>
      </c>
      <c r="DX95" s="2">
        <v>65.149863760218</v>
      </c>
      <c r="DY95" s="2">
        <v>34072256.2</v>
      </c>
      <c r="DZ95" s="2">
        <v>34294312.43</v>
      </c>
      <c r="EA95" s="2">
        <v>34518008.29</v>
      </c>
      <c r="EB95" s="2">
        <v>34743357</v>
      </c>
      <c r="EC95" s="2">
        <v>34970371.89</v>
      </c>
      <c r="ED95" s="2">
        <v>35199066.4</v>
      </c>
      <c r="EE95" s="2">
        <v>35147767.65</v>
      </c>
      <c r="EF95" s="2">
        <v>35096559.27</v>
      </c>
      <c r="EG95" s="2">
        <v>35045441.09</v>
      </c>
      <c r="EH95" s="2">
        <v>34994412.93</v>
      </c>
      <c r="EI95" s="2">
        <v>34943474.6</v>
      </c>
      <c r="EJ95" s="2">
        <v>35006656.68</v>
      </c>
      <c r="EK95" s="2">
        <v>35069978.03</v>
      </c>
      <c r="EL95" s="2">
        <v>35133438.96</v>
      </c>
      <c r="EM95" s="2">
        <v>35197039.84</v>
      </c>
      <c r="EN95" s="2">
        <v>35260781</v>
      </c>
      <c r="EO95" s="2">
        <v>35420836.89</v>
      </c>
      <c r="EP95" s="2">
        <v>35581624.73</v>
      </c>
      <c r="EQ95" s="2">
        <v>35743147.86</v>
      </c>
      <c r="ER95" s="2">
        <v>35905409.68</v>
      </c>
      <c r="ES95" s="2">
        <v>36068413.6</v>
      </c>
      <c r="ET95" s="2">
        <v>36293453.94</v>
      </c>
      <c r="EU95" s="2">
        <v>36519898.53</v>
      </c>
      <c r="EV95" s="2">
        <v>36747756.13</v>
      </c>
      <c r="EW95" s="2">
        <v>36977035.57</v>
      </c>
      <c r="EX95" s="2">
        <v>37207745.7</v>
      </c>
      <c r="EY95" s="2">
        <v>37263818.49</v>
      </c>
      <c r="EZ95" s="2">
        <v>37319980.16</v>
      </c>
      <c r="FA95" s="2">
        <v>37376230.87</v>
      </c>
      <c r="FB95" s="2">
        <v>37432570.77</v>
      </c>
      <c r="FC95" s="2">
        <v>37489000</v>
      </c>
      <c r="FD95" s="2">
        <v>37548499.21</v>
      </c>
      <c r="FE95" s="2">
        <v>37608187.85</v>
      </c>
      <c r="FF95" s="2">
        <v>37668066.5</v>
      </c>
      <c r="FG95" s="2">
        <v>37728135.79</v>
      </c>
      <c r="FH95" s="2">
        <v>37788396.3</v>
      </c>
      <c r="FI95" s="2">
        <v>37881431.1</v>
      </c>
      <c r="FJ95" s="2">
        <v>37974708.21</v>
      </c>
      <c r="FK95" s="2">
        <v>38068228.29</v>
      </c>
      <c r="FL95" s="2">
        <v>38161991.99</v>
      </c>
      <c r="FM95" s="2">
        <v>38256000</v>
      </c>
      <c r="FN95" s="20">
        <v>52373</v>
      </c>
      <c r="FO95" s="20">
        <v>52807</v>
      </c>
      <c r="FP95" s="20">
        <v>53292</v>
      </c>
      <c r="FQ95" s="20">
        <v>53625</v>
      </c>
      <c r="FR95" s="20">
        <v>53991</v>
      </c>
      <c r="FS95" s="20">
        <v>54350</v>
      </c>
      <c r="FT95" s="20">
        <v>54643</v>
      </c>
      <c r="FU95" s="20">
        <v>54959</v>
      </c>
      <c r="FV95" s="20">
        <v>55214</v>
      </c>
      <c r="FW95" s="20">
        <v>55461</v>
      </c>
      <c r="FX95" s="20">
        <v>55632</v>
      </c>
      <c r="FY95" s="20">
        <v>55928</v>
      </c>
      <c r="FZ95" s="20">
        <v>56097</v>
      </c>
      <c r="GA95" s="20">
        <v>56223</v>
      </c>
      <c r="GB95" s="20">
        <v>56236</v>
      </c>
      <c r="GC95" s="20">
        <v>56226</v>
      </c>
      <c r="GD95" s="20">
        <v>56216</v>
      </c>
      <c r="GE95" s="20">
        <v>56190</v>
      </c>
      <c r="GF95" s="20">
        <v>56178</v>
      </c>
      <c r="GG95" s="20">
        <v>56240</v>
      </c>
      <c r="GH95" s="20">
        <v>56330</v>
      </c>
      <c r="GI95" s="20">
        <v>56352</v>
      </c>
      <c r="GJ95" s="20">
        <v>56318</v>
      </c>
      <c r="GK95" s="20">
        <v>56377</v>
      </c>
      <c r="GL95" s="20">
        <v>56506</v>
      </c>
      <c r="GM95" s="20">
        <v>56685</v>
      </c>
      <c r="GN95" s="20">
        <v>56852</v>
      </c>
      <c r="GO95" s="20">
        <v>57009</v>
      </c>
      <c r="GP95" s="20">
        <v>57158</v>
      </c>
      <c r="GQ95" s="20">
        <v>57358</v>
      </c>
      <c r="GR95" s="20">
        <v>57561</v>
      </c>
      <c r="GS95" s="20">
        <v>57808</v>
      </c>
      <c r="GT95" s="20">
        <v>58013</v>
      </c>
      <c r="GU95" s="20">
        <v>58198</v>
      </c>
      <c r="GV95" s="20">
        <v>58401</v>
      </c>
      <c r="GW95" s="20">
        <v>58612</v>
      </c>
      <c r="GX95" s="20">
        <v>58807</v>
      </c>
      <c r="GY95" s="20">
        <v>59014</v>
      </c>
      <c r="GZ95" s="20">
        <v>59237</v>
      </c>
      <c r="HA95" s="20">
        <v>59501</v>
      </c>
      <c r="HB95" s="20">
        <v>59756</v>
      </c>
    </row>
    <row r="96" spans="1:210" ht="12.75">
      <c r="A96" s="15" t="s">
        <v>95</v>
      </c>
      <c r="B96" s="15" t="s">
        <v>193</v>
      </c>
      <c r="C96" s="15">
        <v>95</v>
      </c>
      <c r="D96" s="16"/>
      <c r="E96" s="7">
        <f t="shared" si="1"/>
        <v>0.9190594964117319</v>
      </c>
      <c r="F96" s="19">
        <v>12.769238</v>
      </c>
      <c r="G96" s="19">
        <v>13.737975</v>
      </c>
      <c r="H96" s="19">
        <v>12.174275</v>
      </c>
      <c r="I96" s="19">
        <v>11.165992</v>
      </c>
      <c r="J96" s="19">
        <v>9.282586</v>
      </c>
      <c r="K96" s="19">
        <v>8.8769478</v>
      </c>
      <c r="L96" s="19">
        <v>8.8908162</v>
      </c>
      <c r="M96" s="19">
        <v>9.8461802</v>
      </c>
      <c r="N96" s="19">
        <v>8.6158176</v>
      </c>
      <c r="O96" s="19">
        <v>10.291258</v>
      </c>
      <c r="P96" s="19">
        <v>11.132609</v>
      </c>
      <c r="Q96" s="19">
        <v>11.988474</v>
      </c>
      <c r="R96" s="19">
        <v>10.337547</v>
      </c>
      <c r="S96" s="19">
        <v>9.5807356</v>
      </c>
      <c r="T96" s="19">
        <v>9.7809817</v>
      </c>
      <c r="U96" s="19">
        <v>11.832203</v>
      </c>
      <c r="V96" s="19">
        <v>13.895572</v>
      </c>
      <c r="W96" s="19">
        <v>16.104812</v>
      </c>
      <c r="X96" s="19">
        <v>17.3811</v>
      </c>
      <c r="Y96" s="19">
        <v>19.953267</v>
      </c>
      <c r="Z96" s="19">
        <v>19.909778</v>
      </c>
      <c r="AA96" s="19">
        <v>17.804995</v>
      </c>
      <c r="AB96" s="19">
        <v>16.069937</v>
      </c>
      <c r="AC96" s="19">
        <v>11.571487</v>
      </c>
      <c r="AD96" s="19">
        <v>9.8323605</v>
      </c>
      <c r="AE96" s="19">
        <v>8.6985739</v>
      </c>
      <c r="AF96" s="19">
        <v>9.2074967</v>
      </c>
      <c r="AG96" s="19">
        <v>9.9818563</v>
      </c>
      <c r="AH96" s="19">
        <v>9.3590511</v>
      </c>
      <c r="AI96" s="19">
        <v>8.4310685</v>
      </c>
      <c r="AJ96" s="19">
        <v>8.4435521</v>
      </c>
      <c r="AK96" s="19">
        <v>10.403169</v>
      </c>
      <c r="AL96" s="19">
        <v>10.640192</v>
      </c>
      <c r="AM96" s="19">
        <v>11.638841</v>
      </c>
      <c r="AN96" s="19">
        <v>11.766204</v>
      </c>
      <c r="AO96" s="19">
        <v>12.541715</v>
      </c>
      <c r="AP96" s="19">
        <v>11.584597</v>
      </c>
      <c r="AQ96" s="19">
        <v>11.902</v>
      </c>
      <c r="AR96" s="19">
        <v>12.678895</v>
      </c>
      <c r="AS96" s="19">
        <v>11.72027</v>
      </c>
      <c r="AT96" s="19">
        <v>10.39038</v>
      </c>
      <c r="AU96" s="19">
        <v>5874.2674</v>
      </c>
      <c r="AV96" s="19">
        <v>5873.2968</v>
      </c>
      <c r="AW96" s="19">
        <v>5812.1618</v>
      </c>
      <c r="AX96" s="19">
        <v>5610.4891</v>
      </c>
      <c r="AY96" s="19">
        <v>5704.7673</v>
      </c>
      <c r="AZ96" s="19">
        <v>5553.5501</v>
      </c>
      <c r="BA96" s="19">
        <v>5742.3819</v>
      </c>
      <c r="BB96" s="19">
        <v>5554.8433</v>
      </c>
      <c r="BC96" s="19">
        <v>5563.8213</v>
      </c>
      <c r="BD96" s="19">
        <v>5905.8796</v>
      </c>
      <c r="BE96" s="19">
        <v>6131.0051</v>
      </c>
      <c r="BF96" s="19">
        <v>6122.8011</v>
      </c>
      <c r="BG96" s="19">
        <v>5944.8143</v>
      </c>
      <c r="BH96" s="19">
        <v>6085.5737</v>
      </c>
      <c r="BI96" s="19">
        <v>6194.0958</v>
      </c>
      <c r="BJ96" s="19">
        <v>6500.7467</v>
      </c>
      <c r="BK96" s="19">
        <v>6685.1345</v>
      </c>
      <c r="BL96" s="19">
        <v>6743.5668</v>
      </c>
      <c r="BM96" s="19">
        <v>7108.8779</v>
      </c>
      <c r="BN96" s="19">
        <v>7653.2346</v>
      </c>
      <c r="BO96" s="19">
        <v>8027.1677</v>
      </c>
      <c r="BP96" s="19">
        <v>8111.8133</v>
      </c>
      <c r="BQ96" s="19">
        <v>7292.2433</v>
      </c>
      <c r="BR96" s="19">
        <v>6364.2765</v>
      </c>
      <c r="BS96" s="19">
        <v>6180.3429</v>
      </c>
      <c r="BT96" s="19">
        <v>6197.9841</v>
      </c>
      <c r="BU96" s="19">
        <v>6797.9805</v>
      </c>
      <c r="BV96" s="19">
        <v>7419.1208</v>
      </c>
      <c r="BW96" s="19">
        <v>7317.6214</v>
      </c>
      <c r="BX96" s="19">
        <v>7326.215</v>
      </c>
      <c r="BY96" s="19">
        <v>7262.765</v>
      </c>
      <c r="BZ96" s="19">
        <v>7542.2088</v>
      </c>
      <c r="CA96" s="19">
        <v>8178.0886</v>
      </c>
      <c r="CB96" s="19">
        <v>8477.4879</v>
      </c>
      <c r="CC96" s="19">
        <v>8982.2972</v>
      </c>
      <c r="CD96" s="19">
        <v>8792.7677</v>
      </c>
      <c r="CE96" s="19">
        <v>9285.2278</v>
      </c>
      <c r="CF96" s="19">
        <v>9715.2975</v>
      </c>
      <c r="CG96" s="19">
        <v>10150.503</v>
      </c>
      <c r="CH96" s="19">
        <v>9830.9998</v>
      </c>
      <c r="CI96" s="19">
        <v>9621.6412</v>
      </c>
      <c r="CJ96" s="2">
        <v>64.0010717100079</v>
      </c>
      <c r="CK96" s="2">
        <v>63.8707698287938</v>
      </c>
      <c r="CL96" s="2">
        <v>63.7262001267768</v>
      </c>
      <c r="CM96" s="2">
        <v>63.6163863719165</v>
      </c>
      <c r="CN96" s="2">
        <v>63.5638704615385</v>
      </c>
      <c r="CO96" s="2">
        <v>63.5666951355366</v>
      </c>
      <c r="CP96" s="2">
        <v>63.3728107019478</v>
      </c>
      <c r="CQ96" s="2">
        <v>63.2322434364762</v>
      </c>
      <c r="CR96" s="2">
        <v>63.1432130313966</v>
      </c>
      <c r="CS96" s="2">
        <v>63.1268263216332</v>
      </c>
      <c r="CT96" s="2">
        <v>63.2264280626781</v>
      </c>
      <c r="CU96" s="2">
        <v>62.9876235450674</v>
      </c>
      <c r="CV96" s="2">
        <v>62.928554177305</v>
      </c>
      <c r="CW96" s="2">
        <v>62.8918854448777</v>
      </c>
      <c r="CX96" s="2">
        <v>62.8552733026223</v>
      </c>
      <c r="CY96" s="2">
        <v>62.6854860374691</v>
      </c>
      <c r="CZ96" s="2">
        <v>62.6852963831283</v>
      </c>
      <c r="DA96" s="2">
        <v>62.6654999650594</v>
      </c>
      <c r="DB96" s="2">
        <v>62.6482338624522</v>
      </c>
      <c r="DC96" s="2">
        <v>62.6334699620166</v>
      </c>
      <c r="DD96" s="2">
        <v>62.5996911461908</v>
      </c>
      <c r="DE96" s="2">
        <v>62.5529440279673</v>
      </c>
      <c r="DF96" s="2">
        <v>62.4874768485259</v>
      </c>
      <c r="DG96" s="2">
        <v>62.4247371818182</v>
      </c>
      <c r="DH96" s="2">
        <v>62.3646839712278</v>
      </c>
      <c r="DI96" s="2">
        <v>62.2865702891326</v>
      </c>
      <c r="DJ96" s="2">
        <v>62.3828331801653</v>
      </c>
      <c r="DK96" s="2">
        <v>62.4604724983563</v>
      </c>
      <c r="DL96" s="2">
        <v>62.5197427810457</v>
      </c>
      <c r="DM96" s="2">
        <v>62.6015923009425</v>
      </c>
      <c r="DN96" s="2">
        <v>62.4432968448165</v>
      </c>
      <c r="DO96" s="2">
        <v>62.5236558103829</v>
      </c>
      <c r="DP96" s="2">
        <v>62.574370439898</v>
      </c>
      <c r="DQ96" s="2">
        <v>62.6074559079973</v>
      </c>
      <c r="DR96" s="2">
        <v>62.6346595036718</v>
      </c>
      <c r="DS96" s="2">
        <v>62.6674207582349</v>
      </c>
      <c r="DT96" s="2">
        <v>62.6255094447872</v>
      </c>
      <c r="DU96" s="2">
        <v>62.6062875957121</v>
      </c>
      <c r="DV96" s="2">
        <v>62.5712099118273</v>
      </c>
      <c r="DW96" s="2">
        <v>62.5395443102928</v>
      </c>
      <c r="DX96" s="2">
        <v>62.5112376385975</v>
      </c>
      <c r="DY96" s="2">
        <v>1624347.2</v>
      </c>
      <c r="DZ96" s="2">
        <v>1641478.7846</v>
      </c>
      <c r="EA96" s="2">
        <v>1658792.9893</v>
      </c>
      <c r="EB96" s="2">
        <v>1676291.7809</v>
      </c>
      <c r="EC96" s="2">
        <v>1693977.1478</v>
      </c>
      <c r="ED96" s="2">
        <v>1711851.1</v>
      </c>
      <c r="EE96" s="2">
        <v>1724374.1792</v>
      </c>
      <c r="EF96" s="2">
        <v>1736989.7272</v>
      </c>
      <c r="EG96" s="2">
        <v>1749698.4331</v>
      </c>
      <c r="EH96" s="2">
        <v>1762500.9909</v>
      </c>
      <c r="EI96" s="2">
        <v>1775398.1</v>
      </c>
      <c r="EJ96" s="2">
        <v>1774991.2315</v>
      </c>
      <c r="EK96" s="2">
        <v>1774585.2278</v>
      </c>
      <c r="EL96" s="2">
        <v>1774180.0884</v>
      </c>
      <c r="EM96" s="2">
        <v>1773775.8126</v>
      </c>
      <c r="EN96" s="2">
        <v>1773372.4</v>
      </c>
      <c r="EO96" s="2">
        <v>1783396.6821</v>
      </c>
      <c r="EP96" s="2">
        <v>1793486.609</v>
      </c>
      <c r="EQ96" s="2">
        <v>1803642.6529</v>
      </c>
      <c r="ER96" s="2">
        <v>1813865.2901</v>
      </c>
      <c r="ES96" s="2">
        <v>1824155</v>
      </c>
      <c r="ET96" s="2">
        <v>1834052.3189</v>
      </c>
      <c r="EU96" s="2">
        <v>1844005.4418</v>
      </c>
      <c r="EV96" s="2">
        <v>1854014.6943</v>
      </c>
      <c r="EW96" s="2">
        <v>1864080.4039</v>
      </c>
      <c r="EX96" s="2">
        <v>1874202.9</v>
      </c>
      <c r="EY96" s="2">
        <v>1887080.7037</v>
      </c>
      <c r="EZ96" s="2">
        <v>1900047.5734</v>
      </c>
      <c r="FA96" s="2">
        <v>1913104.1291</v>
      </c>
      <c r="FB96" s="2">
        <v>1926250.9951</v>
      </c>
      <c r="FC96" s="2">
        <v>1939488.8</v>
      </c>
      <c r="FD96" s="2">
        <v>1954677.0516</v>
      </c>
      <c r="FE96" s="2">
        <v>1969985.1025</v>
      </c>
      <c r="FF96" s="2">
        <v>1985413.9025</v>
      </c>
      <c r="FG96" s="2">
        <v>2000964.4133</v>
      </c>
      <c r="FH96" s="2">
        <v>2016637.6</v>
      </c>
      <c r="FI96" s="2">
        <v>2030319.0162</v>
      </c>
      <c r="FJ96" s="2">
        <v>2044095.29</v>
      </c>
      <c r="FK96" s="2">
        <v>2057967.094</v>
      </c>
      <c r="FL96" s="2">
        <v>2071935.103</v>
      </c>
      <c r="FM96" s="2">
        <v>2086000</v>
      </c>
      <c r="FN96" s="20">
        <v>2538</v>
      </c>
      <c r="FO96" s="20">
        <v>2570</v>
      </c>
      <c r="FP96" s="20">
        <v>2603</v>
      </c>
      <c r="FQ96" s="20">
        <v>2635</v>
      </c>
      <c r="FR96" s="20">
        <v>2665</v>
      </c>
      <c r="FS96" s="20">
        <v>2693</v>
      </c>
      <c r="FT96" s="20">
        <v>2721</v>
      </c>
      <c r="FU96" s="20">
        <v>2747</v>
      </c>
      <c r="FV96" s="20">
        <v>2771</v>
      </c>
      <c r="FW96" s="20">
        <v>2792</v>
      </c>
      <c r="FX96" s="20">
        <v>2808</v>
      </c>
      <c r="FY96" s="20">
        <v>2818</v>
      </c>
      <c r="FZ96" s="20">
        <v>2820</v>
      </c>
      <c r="GA96" s="20">
        <v>2821</v>
      </c>
      <c r="GB96" s="20">
        <v>2822</v>
      </c>
      <c r="GC96" s="20">
        <v>2829</v>
      </c>
      <c r="GD96" s="20">
        <v>2845</v>
      </c>
      <c r="GE96" s="20">
        <v>2862</v>
      </c>
      <c r="GF96" s="20">
        <v>2879</v>
      </c>
      <c r="GG96" s="20">
        <v>2896</v>
      </c>
      <c r="GH96" s="20">
        <v>2914</v>
      </c>
      <c r="GI96" s="20">
        <v>2932</v>
      </c>
      <c r="GJ96" s="20">
        <v>2951</v>
      </c>
      <c r="GK96" s="20">
        <v>2970</v>
      </c>
      <c r="GL96" s="20">
        <v>2989</v>
      </c>
      <c r="GM96" s="20">
        <v>3009</v>
      </c>
      <c r="GN96" s="20">
        <v>3025</v>
      </c>
      <c r="GO96" s="20">
        <v>3042</v>
      </c>
      <c r="GP96" s="20">
        <v>3060</v>
      </c>
      <c r="GQ96" s="20">
        <v>3077</v>
      </c>
      <c r="GR96" s="20">
        <v>3106</v>
      </c>
      <c r="GS96" s="20">
        <v>3126.32</v>
      </c>
      <c r="GT96" s="20">
        <v>3148.28</v>
      </c>
      <c r="GU96" s="20">
        <v>3171.28</v>
      </c>
      <c r="GV96" s="20">
        <v>3194.72</v>
      </c>
      <c r="GW96" s="20">
        <v>3218</v>
      </c>
      <c r="GX96" s="20">
        <v>3241.52</v>
      </c>
      <c r="GY96" s="20">
        <v>3265</v>
      </c>
      <c r="GZ96" s="20">
        <v>3289</v>
      </c>
      <c r="HA96" s="20">
        <v>3313</v>
      </c>
      <c r="HB96" s="20">
        <v>3337</v>
      </c>
    </row>
    <row r="97" spans="1:210" ht="12.75">
      <c r="A97" s="15" t="s">
        <v>194</v>
      </c>
      <c r="B97" s="15" t="s">
        <v>194</v>
      </c>
      <c r="C97" s="15">
        <v>96</v>
      </c>
      <c r="D97" s="16"/>
      <c r="E97" s="7">
        <f t="shared" si="1"/>
        <v>1.210813519694834</v>
      </c>
      <c r="F97" s="19">
        <v>14.322979</v>
      </c>
      <c r="G97" s="19">
        <v>13.905458</v>
      </c>
      <c r="H97" s="19">
        <v>14.747767</v>
      </c>
      <c r="I97" s="19">
        <v>15.074283</v>
      </c>
      <c r="J97" s="19">
        <v>15.409183</v>
      </c>
      <c r="K97" s="19">
        <v>16.483083</v>
      </c>
      <c r="L97" s="19">
        <v>16.893922</v>
      </c>
      <c r="M97" s="19">
        <v>15.757688</v>
      </c>
      <c r="N97" s="19">
        <v>15.886899</v>
      </c>
      <c r="O97" s="19">
        <v>16.291799</v>
      </c>
      <c r="P97" s="19">
        <v>15.174957</v>
      </c>
      <c r="Q97" s="19">
        <v>16.506413</v>
      </c>
      <c r="R97" s="19">
        <v>17.59258</v>
      </c>
      <c r="S97" s="19">
        <v>18.810062</v>
      </c>
      <c r="T97" s="19">
        <v>18.599385</v>
      </c>
      <c r="U97" s="19">
        <v>15.021821</v>
      </c>
      <c r="V97" s="19">
        <v>17.04032</v>
      </c>
      <c r="W97" s="19">
        <v>18.981524</v>
      </c>
      <c r="X97" s="19">
        <v>20.406123</v>
      </c>
      <c r="Y97" s="19">
        <v>20.852187</v>
      </c>
      <c r="Z97" s="19">
        <v>19.93522</v>
      </c>
      <c r="AA97" s="19">
        <v>20.867279</v>
      </c>
      <c r="AB97" s="19">
        <v>17.675957</v>
      </c>
      <c r="AC97" s="19">
        <v>18.047399</v>
      </c>
      <c r="AD97" s="19">
        <v>21.444564</v>
      </c>
      <c r="AE97" s="19">
        <v>20.504732</v>
      </c>
      <c r="AF97" s="19">
        <v>19.92033</v>
      </c>
      <c r="AG97" s="19">
        <v>19.919386</v>
      </c>
      <c r="AH97" s="19">
        <v>19.516857</v>
      </c>
      <c r="AI97" s="19">
        <v>19.819166</v>
      </c>
      <c r="AJ97" s="19">
        <v>19.28984</v>
      </c>
      <c r="AK97" s="19">
        <v>17.862966</v>
      </c>
      <c r="AL97" s="19">
        <v>18.658061</v>
      </c>
      <c r="AM97" s="19">
        <v>19.365692</v>
      </c>
      <c r="AN97" s="19">
        <v>20.664267</v>
      </c>
      <c r="AO97" s="19">
        <v>20.798866</v>
      </c>
      <c r="AP97" s="19">
        <v>21.580876</v>
      </c>
      <c r="AQ97" s="19">
        <v>22.738473</v>
      </c>
      <c r="AR97" s="19">
        <v>23.668348</v>
      </c>
      <c r="AS97" s="19">
        <v>24.366768</v>
      </c>
      <c r="AT97" s="19">
        <v>25.103878</v>
      </c>
      <c r="AU97" s="19">
        <v>12272.743</v>
      </c>
      <c r="AV97" s="19">
        <v>12319.102</v>
      </c>
      <c r="AW97" s="19">
        <v>12895.19</v>
      </c>
      <c r="AX97" s="19">
        <v>13309.708</v>
      </c>
      <c r="AY97" s="19">
        <v>13929.684</v>
      </c>
      <c r="AZ97" s="19">
        <v>14685.634</v>
      </c>
      <c r="BA97" s="19">
        <v>15396.878</v>
      </c>
      <c r="BB97" s="19">
        <v>15533.921</v>
      </c>
      <c r="BC97" s="19">
        <v>16140.675</v>
      </c>
      <c r="BD97" s="19">
        <v>16525.254</v>
      </c>
      <c r="BE97" s="19">
        <v>16351.426</v>
      </c>
      <c r="BF97" s="19">
        <v>16826.141</v>
      </c>
      <c r="BG97" s="19">
        <v>17685.281</v>
      </c>
      <c r="BH97" s="19">
        <v>18670.312</v>
      </c>
      <c r="BI97" s="19">
        <v>18545.568</v>
      </c>
      <c r="BJ97" s="19">
        <v>18041.28</v>
      </c>
      <c r="BK97" s="19">
        <v>19064.573</v>
      </c>
      <c r="BL97" s="19">
        <v>20001.242</v>
      </c>
      <c r="BM97" s="19">
        <v>21004.144</v>
      </c>
      <c r="BN97" s="19">
        <v>21535.358</v>
      </c>
      <c r="BO97" s="19">
        <v>21335.543</v>
      </c>
      <c r="BP97" s="19">
        <v>21666.018</v>
      </c>
      <c r="BQ97" s="19">
        <v>20758.833</v>
      </c>
      <c r="BR97" s="19">
        <v>21463.415</v>
      </c>
      <c r="BS97" s="19">
        <v>23056.628</v>
      </c>
      <c r="BT97" s="19">
        <v>23623.689</v>
      </c>
      <c r="BU97" s="19">
        <v>24172.16</v>
      </c>
      <c r="BV97" s="19">
        <v>24831.341</v>
      </c>
      <c r="BW97" s="19">
        <v>25607.508</v>
      </c>
      <c r="BX97" s="19">
        <v>26278.941</v>
      </c>
      <c r="BY97" s="19">
        <v>26457.817</v>
      </c>
      <c r="BZ97" s="19">
        <v>25897.916</v>
      </c>
      <c r="CA97" s="19">
        <v>26488.697</v>
      </c>
      <c r="CB97" s="19">
        <v>26956.073</v>
      </c>
      <c r="CC97" s="19">
        <v>27877.944</v>
      </c>
      <c r="CD97" s="19">
        <v>28408.858</v>
      </c>
      <c r="CE97" s="19">
        <v>29193.91</v>
      </c>
      <c r="CF97" s="19">
        <v>30190.343</v>
      </c>
      <c r="CG97" s="19">
        <v>31090.659</v>
      </c>
      <c r="CH97" s="19">
        <v>32127.901</v>
      </c>
      <c r="CI97" s="19">
        <v>33292.989</v>
      </c>
      <c r="CJ97" s="2">
        <v>59.9807352591174</v>
      </c>
      <c r="CK97" s="2">
        <v>59.8803797573098</v>
      </c>
      <c r="CL97" s="2">
        <v>59.851811636235</v>
      </c>
      <c r="CM97" s="2">
        <v>59.8824114308663</v>
      </c>
      <c r="CN97" s="2">
        <v>59.9430622078389</v>
      </c>
      <c r="CO97" s="2">
        <v>60.0871623701127</v>
      </c>
      <c r="CP97" s="2">
        <v>60.3822231735857</v>
      </c>
      <c r="CQ97" s="2">
        <v>60.7188099913443</v>
      </c>
      <c r="CR97" s="2">
        <v>61.1125147828167</v>
      </c>
      <c r="CS97" s="2">
        <v>61.5218336071681</v>
      </c>
      <c r="CT97" s="2">
        <v>61.8177248697891</v>
      </c>
      <c r="CU97" s="2">
        <v>62.1774522466905</v>
      </c>
      <c r="CV97" s="2">
        <v>62.660725025727</v>
      </c>
      <c r="CW97" s="2">
        <v>63.2212047624216</v>
      </c>
      <c r="CX97" s="2">
        <v>63.8128675778802</v>
      </c>
      <c r="CY97" s="2">
        <v>64.3636292962546</v>
      </c>
      <c r="CZ97" s="2">
        <v>64.7844156947279</v>
      </c>
      <c r="DA97" s="2">
        <v>65.1717625579484</v>
      </c>
      <c r="DB97" s="2">
        <v>65.5261859604196</v>
      </c>
      <c r="DC97" s="2">
        <v>65.8535765790585</v>
      </c>
      <c r="DD97" s="2">
        <v>66.2779898338651</v>
      </c>
      <c r="DE97" s="2">
        <v>66.2688978105689</v>
      </c>
      <c r="DF97" s="2">
        <v>66.2784565361903</v>
      </c>
      <c r="DG97" s="2">
        <v>66.3138628995004</v>
      </c>
      <c r="DH97" s="2">
        <v>66.3815453365843</v>
      </c>
      <c r="DI97" s="2">
        <v>66.4358306013685</v>
      </c>
      <c r="DJ97" s="2">
        <v>66.3020385619636</v>
      </c>
      <c r="DK97" s="2">
        <v>66.1886233712632</v>
      </c>
      <c r="DL97" s="2">
        <v>66.0660721761643</v>
      </c>
      <c r="DM97" s="2">
        <v>65.9197764839822</v>
      </c>
      <c r="DN97" s="2">
        <v>65.7002720093008</v>
      </c>
      <c r="DO97" s="2">
        <v>65.685464746587</v>
      </c>
      <c r="DP97" s="2">
        <v>65.6402865494231</v>
      </c>
      <c r="DQ97" s="2">
        <v>65.5647951897189</v>
      </c>
      <c r="DR97" s="2">
        <v>65.4590971841013</v>
      </c>
      <c r="DS97" s="2">
        <v>65.3233377643504</v>
      </c>
      <c r="DT97" s="2">
        <v>65.460509559222</v>
      </c>
      <c r="DU97" s="2">
        <v>65.6012466671251</v>
      </c>
      <c r="DV97" s="2">
        <v>65.7455661831828</v>
      </c>
      <c r="DW97" s="2">
        <v>65.8934971166871</v>
      </c>
      <c r="DX97" s="2">
        <v>66.0450564090935</v>
      </c>
      <c r="DY97" s="2">
        <v>108367794.2</v>
      </c>
      <c r="DZ97" s="2">
        <v>109994868.38</v>
      </c>
      <c r="EA97" s="2">
        <v>111646372.39</v>
      </c>
      <c r="EB97" s="2">
        <v>113322673.04</v>
      </c>
      <c r="EC97" s="2">
        <v>115024142.64</v>
      </c>
      <c r="ED97" s="2">
        <v>116751159.1</v>
      </c>
      <c r="EE97" s="2">
        <v>118687297.87</v>
      </c>
      <c r="EF97" s="2">
        <v>120655561.71</v>
      </c>
      <c r="EG97" s="2">
        <v>122656483.92</v>
      </c>
      <c r="EH97" s="2">
        <v>124690606.7</v>
      </c>
      <c r="EI97" s="2">
        <v>126758481.2</v>
      </c>
      <c r="EJ97" s="2">
        <v>129118319.11</v>
      </c>
      <c r="EK97" s="2">
        <v>131522355.4</v>
      </c>
      <c r="EL97" s="2">
        <v>133971422.8</v>
      </c>
      <c r="EM97" s="2">
        <v>136466369.83</v>
      </c>
      <c r="EN97" s="2">
        <v>139008061.1</v>
      </c>
      <c r="EO97" s="2">
        <v>141252700.76</v>
      </c>
      <c r="EP97" s="2">
        <v>143533638.14</v>
      </c>
      <c r="EQ97" s="2">
        <v>145851461.02</v>
      </c>
      <c r="ER97" s="2">
        <v>148206766.77</v>
      </c>
      <c r="ES97" s="2">
        <v>150600162.4</v>
      </c>
      <c r="ET97" s="2">
        <v>152064589.05</v>
      </c>
      <c r="EU97" s="2">
        <v>153543323.55</v>
      </c>
      <c r="EV97" s="2">
        <v>155036506.35</v>
      </c>
      <c r="EW97" s="2">
        <v>156544279.29</v>
      </c>
      <c r="EX97" s="2">
        <v>158066785.6</v>
      </c>
      <c r="EY97" s="2">
        <v>159213074.26</v>
      </c>
      <c r="EZ97" s="2">
        <v>160367753.68</v>
      </c>
      <c r="FA97" s="2">
        <v>161530885.81</v>
      </c>
      <c r="FB97" s="2">
        <v>162702533.12</v>
      </c>
      <c r="FC97" s="2">
        <v>163882758.5</v>
      </c>
      <c r="FD97" s="2">
        <v>165662361.36</v>
      </c>
      <c r="FE97" s="2">
        <v>167461295.56</v>
      </c>
      <c r="FF97" s="2">
        <v>169279771.2</v>
      </c>
      <c r="FG97" s="2">
        <v>171118000.59</v>
      </c>
      <c r="FH97" s="2">
        <v>172976198.4</v>
      </c>
      <c r="FI97" s="2">
        <v>175578211.47</v>
      </c>
      <c r="FJ97" s="2">
        <v>178220455.01</v>
      </c>
      <c r="FK97" s="2">
        <v>180903566.99</v>
      </c>
      <c r="FL97" s="2">
        <v>183628195.71</v>
      </c>
      <c r="FM97" s="2">
        <v>186395000</v>
      </c>
      <c r="FN97" s="20">
        <v>180703.6</v>
      </c>
      <c r="FO97" s="20">
        <v>183724.15</v>
      </c>
      <c r="FP97" s="20">
        <v>186571.66</v>
      </c>
      <c r="FQ97" s="20">
        <v>189276.15</v>
      </c>
      <c r="FR97" s="20">
        <v>191923.62</v>
      </c>
      <c r="FS97" s="20">
        <v>194338.06</v>
      </c>
      <c r="FT97" s="20">
        <v>196595.47</v>
      </c>
      <c r="FU97" s="20">
        <v>198747.86</v>
      </c>
      <c r="FV97" s="20">
        <v>200742.22</v>
      </c>
      <c r="FW97" s="20">
        <v>202713.57</v>
      </c>
      <c r="FX97" s="20">
        <v>205089</v>
      </c>
      <c r="FY97" s="20">
        <v>207692</v>
      </c>
      <c r="FZ97" s="20">
        <v>209924</v>
      </c>
      <c r="GA97" s="20">
        <v>211939</v>
      </c>
      <c r="GB97" s="20">
        <v>213898</v>
      </c>
      <c r="GC97" s="20">
        <v>215981</v>
      </c>
      <c r="GD97" s="20">
        <v>218086</v>
      </c>
      <c r="GE97" s="20">
        <v>220289</v>
      </c>
      <c r="GF97" s="20">
        <v>222629</v>
      </c>
      <c r="GG97" s="20">
        <v>225106</v>
      </c>
      <c r="GH97" s="20">
        <v>227726</v>
      </c>
      <c r="GI97" s="20">
        <v>230008</v>
      </c>
      <c r="GJ97" s="20">
        <v>232218</v>
      </c>
      <c r="GK97" s="20">
        <v>234332</v>
      </c>
      <c r="GL97" s="20">
        <v>236394</v>
      </c>
      <c r="GM97" s="20">
        <v>238506</v>
      </c>
      <c r="GN97" s="20">
        <v>240682</v>
      </c>
      <c r="GO97" s="20">
        <v>242842</v>
      </c>
      <c r="GP97" s="20">
        <v>245061</v>
      </c>
      <c r="GQ97" s="20">
        <v>247387</v>
      </c>
      <c r="GR97" s="20">
        <v>249981</v>
      </c>
      <c r="GS97" s="20">
        <v>252677</v>
      </c>
      <c r="GT97" s="20">
        <v>255403</v>
      </c>
      <c r="GU97" s="20">
        <v>258107</v>
      </c>
      <c r="GV97" s="20">
        <v>260616</v>
      </c>
      <c r="GW97" s="20">
        <v>263073</v>
      </c>
      <c r="GX97" s="20">
        <v>265504</v>
      </c>
      <c r="GY97" s="20">
        <v>268087</v>
      </c>
      <c r="GZ97" s="20">
        <v>270560</v>
      </c>
      <c r="HA97" s="20">
        <v>272996</v>
      </c>
      <c r="HB97" s="20">
        <v>275423</v>
      </c>
    </row>
    <row r="98" spans="1:210" ht="12.75">
      <c r="A98" s="15" t="s">
        <v>100</v>
      </c>
      <c r="B98" s="15" t="s">
        <v>195</v>
      </c>
      <c r="C98" s="15">
        <v>97</v>
      </c>
      <c r="D98" s="16"/>
      <c r="E98" s="7">
        <f t="shared" si="1"/>
        <v>0.9839303204749007</v>
      </c>
      <c r="F98" s="19">
        <v>15.428539</v>
      </c>
      <c r="G98" s="19">
        <v>13.977758</v>
      </c>
      <c r="H98" s="19">
        <v>13.527813</v>
      </c>
      <c r="I98" s="19">
        <v>12.528951</v>
      </c>
      <c r="J98" s="19">
        <v>15.424756</v>
      </c>
      <c r="K98" s="19">
        <v>14.585584</v>
      </c>
      <c r="L98" s="19">
        <v>13.037009</v>
      </c>
      <c r="M98" s="19">
        <v>12.868053</v>
      </c>
      <c r="N98" s="19">
        <v>16.115069</v>
      </c>
      <c r="O98" s="19">
        <v>15.581678</v>
      </c>
      <c r="P98" s="19">
        <v>19.085265</v>
      </c>
      <c r="Q98" s="19">
        <v>15.978471</v>
      </c>
      <c r="R98" s="19">
        <v>17.595952</v>
      </c>
      <c r="S98" s="19">
        <v>17.98156</v>
      </c>
      <c r="T98" s="19">
        <v>18.550282</v>
      </c>
      <c r="U98" s="19">
        <v>22.506291</v>
      </c>
      <c r="V98" s="19">
        <v>25.476336</v>
      </c>
      <c r="W98" s="19">
        <v>30.983768</v>
      </c>
      <c r="X98" s="19">
        <v>29.6021</v>
      </c>
      <c r="Y98" s="19">
        <v>22.601493</v>
      </c>
      <c r="Z98" s="19">
        <v>19.581479</v>
      </c>
      <c r="AA98" s="19">
        <v>19.637412</v>
      </c>
      <c r="AB98" s="19">
        <v>21.56069</v>
      </c>
      <c r="AC98" s="19">
        <v>10.41167</v>
      </c>
      <c r="AD98" s="19">
        <v>14.247219</v>
      </c>
      <c r="AE98" s="19">
        <v>14.770356</v>
      </c>
      <c r="AF98" s="19">
        <v>14.518832</v>
      </c>
      <c r="AG98" s="19">
        <v>16.046295</v>
      </c>
      <c r="AH98" s="19">
        <v>17.636673</v>
      </c>
      <c r="AI98" s="19">
        <v>8.8122935</v>
      </c>
      <c r="AJ98" s="19">
        <v>7.6123848</v>
      </c>
      <c r="AK98" s="19">
        <v>12.770463</v>
      </c>
      <c r="AL98" s="19">
        <v>16.94635</v>
      </c>
      <c r="AM98" s="19">
        <v>13.657393</v>
      </c>
      <c r="AN98" s="19">
        <v>9.7356574</v>
      </c>
      <c r="AO98" s="19">
        <v>13.095403</v>
      </c>
      <c r="AP98" s="19">
        <v>11.648976</v>
      </c>
      <c r="AQ98" s="19">
        <v>14.993386</v>
      </c>
      <c r="AR98" s="19">
        <v>15.348924</v>
      </c>
      <c r="AS98" s="19">
        <v>13.643871</v>
      </c>
      <c r="AT98" s="19">
        <v>14.764842</v>
      </c>
      <c r="AU98" s="19">
        <v>7840.7042</v>
      </c>
      <c r="AV98" s="19">
        <v>8087.3372</v>
      </c>
      <c r="AW98" s="19">
        <v>8780.7724</v>
      </c>
      <c r="AX98" s="19">
        <v>9123.6932</v>
      </c>
      <c r="AY98" s="19">
        <v>9754.72</v>
      </c>
      <c r="AZ98" s="19">
        <v>9933.3099</v>
      </c>
      <c r="BA98" s="19">
        <v>9529.7862</v>
      </c>
      <c r="BB98" s="19">
        <v>9711.6209</v>
      </c>
      <c r="BC98" s="19">
        <v>9868.5616</v>
      </c>
      <c r="BD98" s="19">
        <v>10056.243</v>
      </c>
      <c r="BE98" s="19">
        <v>10527.526</v>
      </c>
      <c r="BF98" s="19">
        <v>9604.3038</v>
      </c>
      <c r="BG98" s="19">
        <v>9163.6038</v>
      </c>
      <c r="BH98" s="19">
        <v>8860.932</v>
      </c>
      <c r="BI98" s="19">
        <v>8320.9961</v>
      </c>
      <c r="BJ98" s="19">
        <v>8246.7087</v>
      </c>
      <c r="BK98" s="19">
        <v>8474.4786</v>
      </c>
      <c r="BL98" s="19">
        <v>8577.2195</v>
      </c>
      <c r="BM98" s="19">
        <v>8535.4938</v>
      </c>
      <c r="BN98" s="19">
        <v>8523.4663</v>
      </c>
      <c r="BO98" s="19">
        <v>7967.0409</v>
      </c>
      <c r="BP98" s="19">
        <v>7705.9973</v>
      </c>
      <c r="BQ98" s="19">
        <v>7297.3746</v>
      </c>
      <c r="BR98" s="19">
        <v>7194.4232</v>
      </c>
      <c r="BS98" s="19">
        <v>6933.827</v>
      </c>
      <c r="BT98" s="19">
        <v>6805.4239</v>
      </c>
      <c r="BU98" s="19">
        <v>7078.3717</v>
      </c>
      <c r="BV98" s="19">
        <v>7141.6711</v>
      </c>
      <c r="BW98" s="19">
        <v>7300.3742</v>
      </c>
      <c r="BX98" s="19">
        <v>6709.916</v>
      </c>
      <c r="BY98" s="19">
        <v>6951.9028</v>
      </c>
      <c r="BZ98" s="19">
        <v>7307.2486</v>
      </c>
      <c r="CA98" s="19">
        <v>7451.4226</v>
      </c>
      <c r="CB98" s="19">
        <v>7346.6925</v>
      </c>
      <c r="CC98" s="19">
        <v>7104.7184</v>
      </c>
      <c r="CD98" s="19">
        <v>7093.696</v>
      </c>
      <c r="CE98" s="19">
        <v>6916.3501</v>
      </c>
      <c r="CF98" s="19">
        <v>7037.7646</v>
      </c>
      <c r="CG98" s="19">
        <v>6862.9647</v>
      </c>
      <c r="CH98" s="19">
        <v>6415.2569</v>
      </c>
      <c r="CI98" s="19">
        <v>6420.1937</v>
      </c>
      <c r="CJ98" s="2">
        <v>51.782454149624</v>
      </c>
      <c r="CK98" s="2">
        <v>51.3740111260116</v>
      </c>
      <c r="CL98" s="2">
        <v>51.1285745235448</v>
      </c>
      <c r="CM98" s="2">
        <v>50.9978682010042</v>
      </c>
      <c r="CN98" s="2">
        <v>50.9443177469797</v>
      </c>
      <c r="CO98" s="2">
        <v>50.9385265009897</v>
      </c>
      <c r="CP98" s="2">
        <v>51.04443536956</v>
      </c>
      <c r="CQ98" s="2">
        <v>51.1580010485182</v>
      </c>
      <c r="CR98" s="2">
        <v>51.2665309529862</v>
      </c>
      <c r="CS98" s="2">
        <v>51.3613592903421</v>
      </c>
      <c r="CT98" s="2">
        <v>51.4373817740882</v>
      </c>
      <c r="CU98" s="2">
        <v>51.9068012448975</v>
      </c>
      <c r="CV98" s="2">
        <v>52.3501573873525</v>
      </c>
      <c r="CW98" s="2">
        <v>52.7687547614194</v>
      </c>
      <c r="CX98" s="2">
        <v>53.1683612771399</v>
      </c>
      <c r="CY98" s="2">
        <v>53.5583712894613</v>
      </c>
      <c r="CZ98" s="2">
        <v>53.9742827722538</v>
      </c>
      <c r="DA98" s="2">
        <v>54.3735596895619</v>
      </c>
      <c r="DB98" s="2">
        <v>54.8118171939222</v>
      </c>
      <c r="DC98" s="2">
        <v>55.3655576959728</v>
      </c>
      <c r="DD98" s="2">
        <v>56.0749287654894</v>
      </c>
      <c r="DE98" s="2">
        <v>56.1741286674852</v>
      </c>
      <c r="DF98" s="2">
        <v>56.3723206558356</v>
      </c>
      <c r="DG98" s="2">
        <v>56.6536681009509</v>
      </c>
      <c r="DH98" s="2">
        <v>56.9972317290606</v>
      </c>
      <c r="DI98" s="2">
        <v>57.3769232115766</v>
      </c>
      <c r="DJ98" s="2">
        <v>57.6839605411442</v>
      </c>
      <c r="DK98" s="2">
        <v>57.9597620747787</v>
      </c>
      <c r="DL98" s="2">
        <v>58.1652167388333</v>
      </c>
      <c r="DM98" s="2">
        <v>58.2586122541691</v>
      </c>
      <c r="DN98" s="2">
        <v>58.1975961439852</v>
      </c>
      <c r="DO98" s="2">
        <v>58.4299522831965</v>
      </c>
      <c r="DP98" s="2">
        <v>58.6986161489164</v>
      </c>
      <c r="DQ98" s="2">
        <v>58.999577446198</v>
      </c>
      <c r="DR98" s="2">
        <v>59.3374845067128</v>
      </c>
      <c r="DS98" s="2">
        <v>59.7058240249039</v>
      </c>
      <c r="DT98" s="2">
        <v>60.0291678006365</v>
      </c>
      <c r="DU98" s="2">
        <v>60.3833679764675</v>
      </c>
      <c r="DV98" s="2">
        <v>60.7677078005335</v>
      </c>
      <c r="DW98" s="2">
        <v>61.1789825705488</v>
      </c>
      <c r="DX98" s="2">
        <v>61.6218452627224</v>
      </c>
      <c r="DY98" s="2">
        <v>3924592.2</v>
      </c>
      <c r="DZ98" s="2">
        <v>4056908.048</v>
      </c>
      <c r="EA98" s="2">
        <v>4193688.391</v>
      </c>
      <c r="EB98" s="2">
        <v>4335083.986</v>
      </c>
      <c r="EC98" s="2">
        <v>4481250.683</v>
      </c>
      <c r="ED98" s="2">
        <v>4632349.6</v>
      </c>
      <c r="EE98" s="2">
        <v>4796706.845</v>
      </c>
      <c r="EF98" s="2">
        <v>4966899.627</v>
      </c>
      <c r="EG98" s="2">
        <v>5143135.285</v>
      </c>
      <c r="EH98" s="2">
        <v>5325628.528</v>
      </c>
      <c r="EI98" s="2">
        <v>5514601.7</v>
      </c>
      <c r="EJ98" s="2">
        <v>5753998.685</v>
      </c>
      <c r="EK98" s="2">
        <v>6003788.27</v>
      </c>
      <c r="EL98" s="2">
        <v>6264421.614</v>
      </c>
      <c r="EM98" s="2">
        <v>6536369.464</v>
      </c>
      <c r="EN98" s="2">
        <v>6820123</v>
      </c>
      <c r="EO98" s="2">
        <v>7120837.921</v>
      </c>
      <c r="EP98" s="2">
        <v>7434812.183</v>
      </c>
      <c r="EQ98" s="2">
        <v>7762630.43</v>
      </c>
      <c r="ER98" s="2">
        <v>8104903.089</v>
      </c>
      <c r="ES98" s="2">
        <v>8462267.5</v>
      </c>
      <c r="ET98" s="2">
        <v>8720235.803</v>
      </c>
      <c r="EU98" s="2">
        <v>8986074.872</v>
      </c>
      <c r="EV98" s="2">
        <v>9260025.055</v>
      </c>
      <c r="EW98" s="2">
        <v>9542334.043</v>
      </c>
      <c r="EX98" s="2">
        <v>9833257.1</v>
      </c>
      <c r="EY98" s="2">
        <v>10119399.135</v>
      </c>
      <c r="EZ98" s="2">
        <v>10413868.087</v>
      </c>
      <c r="FA98" s="2">
        <v>10716906.285</v>
      </c>
      <c r="FB98" s="2">
        <v>11028763.11</v>
      </c>
      <c r="FC98" s="2">
        <v>11349695.2</v>
      </c>
      <c r="FD98" s="2">
        <v>11669630.07</v>
      </c>
      <c r="FE98" s="2">
        <v>11998584.127</v>
      </c>
      <c r="FF98" s="2">
        <v>12336811.644</v>
      </c>
      <c r="FG98" s="2">
        <v>12684574.063</v>
      </c>
      <c r="FH98" s="2">
        <v>13042140.2</v>
      </c>
      <c r="FI98" s="2">
        <v>13393107.628</v>
      </c>
      <c r="FJ98" s="2">
        <v>13753519.724</v>
      </c>
      <c r="FK98" s="2">
        <v>14123630.647</v>
      </c>
      <c r="FL98" s="2">
        <v>14503701.398</v>
      </c>
      <c r="FM98" s="2">
        <v>14894000</v>
      </c>
      <c r="FN98" s="20">
        <v>7579</v>
      </c>
      <c r="FO98" s="20">
        <v>7896.81</v>
      </c>
      <c r="FP98" s="20">
        <v>8202.24</v>
      </c>
      <c r="FQ98" s="20">
        <v>8500.52</v>
      </c>
      <c r="FR98" s="20">
        <v>8796.37</v>
      </c>
      <c r="FS98" s="20">
        <v>9094</v>
      </c>
      <c r="FT98" s="20">
        <v>9397.12</v>
      </c>
      <c r="FU98" s="20">
        <v>9708.94</v>
      </c>
      <c r="FV98" s="20">
        <v>10032.15</v>
      </c>
      <c r="FW98" s="20">
        <v>10368.94</v>
      </c>
      <c r="FX98" s="20">
        <v>10721</v>
      </c>
      <c r="FY98" s="20">
        <v>11085.25</v>
      </c>
      <c r="FZ98" s="20">
        <v>11468.52</v>
      </c>
      <c r="GA98" s="20">
        <v>11871.46</v>
      </c>
      <c r="GB98" s="20">
        <v>12293.72</v>
      </c>
      <c r="GC98" s="20">
        <v>12734</v>
      </c>
      <c r="GD98" s="20">
        <v>13193.02</v>
      </c>
      <c r="GE98" s="20">
        <v>13673.58</v>
      </c>
      <c r="GF98" s="20">
        <v>14162.33</v>
      </c>
      <c r="GG98" s="20">
        <v>14638.89</v>
      </c>
      <c r="GH98" s="20">
        <v>15091</v>
      </c>
      <c r="GI98" s="20">
        <v>15523.58</v>
      </c>
      <c r="GJ98" s="20">
        <v>15940.58</v>
      </c>
      <c r="GK98" s="20">
        <v>16344.97</v>
      </c>
      <c r="GL98" s="20">
        <v>16741.75</v>
      </c>
      <c r="GM98" s="20">
        <v>17138</v>
      </c>
      <c r="GN98" s="20">
        <v>17542.83</v>
      </c>
      <c r="GO98" s="20">
        <v>17967.41</v>
      </c>
      <c r="GP98" s="20">
        <v>18424.94</v>
      </c>
      <c r="GQ98" s="20">
        <v>18930.7</v>
      </c>
      <c r="GR98" s="20">
        <v>19502</v>
      </c>
      <c r="GS98" s="20">
        <v>19972</v>
      </c>
      <c r="GT98" s="20">
        <v>20441</v>
      </c>
      <c r="GU98" s="20">
        <v>20910</v>
      </c>
      <c r="GV98" s="20">
        <v>21377</v>
      </c>
      <c r="GW98" s="20">
        <v>21844</v>
      </c>
      <c r="GX98" s="20">
        <v>22311</v>
      </c>
      <c r="GY98" s="20">
        <v>22777</v>
      </c>
      <c r="GZ98" s="20">
        <v>23242</v>
      </c>
      <c r="HA98" s="20">
        <v>23707</v>
      </c>
      <c r="HB98" s="20">
        <v>24170</v>
      </c>
    </row>
    <row r="99" spans="1:210" ht="12.75">
      <c r="A99" s="15" t="s">
        <v>97</v>
      </c>
      <c r="B99" s="15" t="s">
        <v>198</v>
      </c>
      <c r="C99" s="15">
        <v>98</v>
      </c>
      <c r="D99" s="16"/>
      <c r="E99" s="7">
        <f t="shared" si="1"/>
        <v>0.8230141102747107</v>
      </c>
      <c r="F99" s="19">
        <v>24.771456</v>
      </c>
      <c r="G99" s="19">
        <v>22.359601</v>
      </c>
      <c r="H99" s="19">
        <v>22.018087</v>
      </c>
      <c r="I99" s="19">
        <v>14.888769</v>
      </c>
      <c r="J99" s="19">
        <v>8.8179885</v>
      </c>
      <c r="K99" s="19">
        <v>26.223592</v>
      </c>
      <c r="L99" s="19">
        <v>30.520475</v>
      </c>
      <c r="M99" s="19">
        <v>33.541175</v>
      </c>
      <c r="N99" s="19">
        <v>34.467203</v>
      </c>
      <c r="O99" s="19">
        <v>24.572948</v>
      </c>
      <c r="P99" s="19">
        <v>46.493125</v>
      </c>
      <c r="Q99" s="19">
        <v>43.003844</v>
      </c>
      <c r="R99" s="19">
        <v>43.215821</v>
      </c>
      <c r="S99" s="19">
        <v>39.895277</v>
      </c>
      <c r="T99" s="19">
        <v>38.118781</v>
      </c>
      <c r="U99" s="19">
        <v>41.879424</v>
      </c>
      <c r="V99" s="19">
        <v>22.155223</v>
      </c>
      <c r="W99" s="19">
        <v>20.032956</v>
      </c>
      <c r="X99" s="19">
        <v>15.969237</v>
      </c>
      <c r="Y99" s="19">
        <v>12.885769</v>
      </c>
      <c r="Z99" s="19">
        <v>14.095646</v>
      </c>
      <c r="AA99" s="19">
        <v>13.166975</v>
      </c>
      <c r="AB99" s="19">
        <v>11.87672</v>
      </c>
      <c r="AC99" s="19">
        <v>9.7946086</v>
      </c>
      <c r="AD99" s="19">
        <v>8.3747067</v>
      </c>
      <c r="AE99" s="19">
        <v>7.8730849</v>
      </c>
      <c r="AF99" s="19">
        <v>6.9935284</v>
      </c>
      <c r="AG99" s="19">
        <v>6.2581113</v>
      </c>
      <c r="AH99" s="19">
        <v>6.663885</v>
      </c>
      <c r="AI99" s="19">
        <v>4.6573649</v>
      </c>
      <c r="AJ99" s="19">
        <v>6.3436247</v>
      </c>
      <c r="AK99" s="19">
        <v>5.1295212</v>
      </c>
      <c r="AL99" s="19">
        <v>5.9526443</v>
      </c>
      <c r="AM99" s="19">
        <v>8.6279174</v>
      </c>
      <c r="AN99" s="19">
        <v>9.8474261</v>
      </c>
      <c r="AO99" s="19">
        <v>10.610498</v>
      </c>
      <c r="AP99" s="19">
        <v>10.99359</v>
      </c>
      <c r="AQ99" s="19">
        <v>11.751693</v>
      </c>
      <c r="AR99" s="19">
        <v>12.672365</v>
      </c>
      <c r="AS99" s="19">
        <v>13.431331</v>
      </c>
      <c r="AT99" s="19">
        <v>14.035949</v>
      </c>
      <c r="AU99" s="19">
        <v>1206.5816</v>
      </c>
      <c r="AV99" s="19">
        <v>1249.1987</v>
      </c>
      <c r="AW99" s="19">
        <v>1156.9143</v>
      </c>
      <c r="AX99" s="19">
        <v>1272.2566</v>
      </c>
      <c r="AY99" s="19">
        <v>1521.1674</v>
      </c>
      <c r="AZ99" s="19">
        <v>1462.7991</v>
      </c>
      <c r="BA99" s="19">
        <v>1335.6308</v>
      </c>
      <c r="BB99" s="19">
        <v>1400.9456</v>
      </c>
      <c r="BC99" s="19">
        <v>1377.6177</v>
      </c>
      <c r="BD99" s="19">
        <v>1353.2839</v>
      </c>
      <c r="BE99" s="19">
        <v>1335.1435</v>
      </c>
      <c r="BF99" s="19">
        <v>1333.9685</v>
      </c>
      <c r="BG99" s="19">
        <v>1417.1885</v>
      </c>
      <c r="BH99" s="19">
        <v>1382.5046</v>
      </c>
      <c r="BI99" s="19">
        <v>1406.6629</v>
      </c>
      <c r="BJ99" s="19">
        <v>1352.9401</v>
      </c>
      <c r="BK99" s="19">
        <v>1455.3172</v>
      </c>
      <c r="BL99" s="19">
        <v>1344.0146</v>
      </c>
      <c r="BM99" s="19">
        <v>1306.1983</v>
      </c>
      <c r="BN99" s="19">
        <v>1236.2068</v>
      </c>
      <c r="BO99" s="19">
        <v>1239.0081</v>
      </c>
      <c r="BP99" s="19">
        <v>1302.1863</v>
      </c>
      <c r="BQ99" s="19">
        <v>1220.8995</v>
      </c>
      <c r="BR99" s="19">
        <v>1140.9885</v>
      </c>
      <c r="BS99" s="19">
        <v>1119.0876</v>
      </c>
      <c r="BT99" s="19">
        <v>1091.408</v>
      </c>
      <c r="BU99" s="19">
        <v>1063.1678</v>
      </c>
      <c r="BV99" s="19">
        <v>1037.2567</v>
      </c>
      <c r="BW99" s="19">
        <v>1052.8428</v>
      </c>
      <c r="BX99" s="19">
        <v>1038.164</v>
      </c>
      <c r="BY99" s="19">
        <v>1020.7762</v>
      </c>
      <c r="BZ99" s="19">
        <v>1038.1272</v>
      </c>
      <c r="CA99" s="19">
        <v>971.5151</v>
      </c>
      <c r="CB99" s="19">
        <v>918.52824</v>
      </c>
      <c r="CC99" s="19">
        <v>858.07231</v>
      </c>
      <c r="CD99" s="19">
        <v>814.38016</v>
      </c>
      <c r="CE99" s="19">
        <v>838.05484</v>
      </c>
      <c r="CF99" s="19">
        <v>871.24501</v>
      </c>
      <c r="CG99" s="19">
        <v>866.38957</v>
      </c>
      <c r="CH99" s="19">
        <v>874.63249</v>
      </c>
      <c r="CI99" s="19">
        <v>891.65047</v>
      </c>
      <c r="CJ99" s="2">
        <v>52.4169054441261</v>
      </c>
      <c r="CK99" s="2">
        <v>52.5086989030238</v>
      </c>
      <c r="CL99" s="2">
        <v>52.4760924000931</v>
      </c>
      <c r="CM99" s="2">
        <v>52.3612100755431</v>
      </c>
      <c r="CN99" s="2">
        <v>52.1988610993887</v>
      </c>
      <c r="CO99" s="2">
        <v>52.0151051466519</v>
      </c>
      <c r="CP99" s="2">
        <v>51.8385121361178</v>
      </c>
      <c r="CQ99" s="2">
        <v>51.6724034053598</v>
      </c>
      <c r="CR99" s="2">
        <v>51.5236711244017</v>
      </c>
      <c r="CS99" s="2">
        <v>51.3945399305129</v>
      </c>
      <c r="CT99" s="2">
        <v>51.2832585342564</v>
      </c>
      <c r="CU99" s="2">
        <v>51.1586039950266</v>
      </c>
      <c r="CV99" s="2">
        <v>50.9931179013239</v>
      </c>
      <c r="CW99" s="2">
        <v>50.7705057540951</v>
      </c>
      <c r="CX99" s="2">
        <v>50.4827664046247</v>
      </c>
      <c r="CY99" s="2">
        <v>50.1297934311093</v>
      </c>
      <c r="CZ99" s="2">
        <v>50.1312296700836</v>
      </c>
      <c r="DA99" s="2">
        <v>50.0550790750498</v>
      </c>
      <c r="DB99" s="2">
        <v>49.9455304133757</v>
      </c>
      <c r="DC99" s="2">
        <v>49.863179336663</v>
      </c>
      <c r="DD99" s="2">
        <v>49.8407790170791</v>
      </c>
      <c r="DE99" s="2">
        <v>49.8370651566868</v>
      </c>
      <c r="DF99" s="2">
        <v>49.8714133775371</v>
      </c>
      <c r="DG99" s="2">
        <v>49.9414033152324</v>
      </c>
      <c r="DH99" s="2">
        <v>50.0418169544277</v>
      </c>
      <c r="DI99" s="2">
        <v>50.1653880597015</v>
      </c>
      <c r="DJ99" s="2">
        <v>50.402249414581</v>
      </c>
      <c r="DK99" s="2">
        <v>50.642474858606</v>
      </c>
      <c r="DL99" s="2">
        <v>50.873473973164</v>
      </c>
      <c r="DM99" s="2">
        <v>51.0813726059199</v>
      </c>
      <c r="DN99" s="2">
        <v>51.2513476361768</v>
      </c>
      <c r="DO99" s="2">
        <v>51.1509779890756</v>
      </c>
      <c r="DP99" s="2">
        <v>51.0911620351653</v>
      </c>
      <c r="DQ99" s="2">
        <v>51.0718204799138</v>
      </c>
      <c r="DR99" s="2">
        <v>51.0928954479723</v>
      </c>
      <c r="DS99" s="2">
        <v>51.1543652561247</v>
      </c>
      <c r="DT99" s="2">
        <v>51.3010773680326</v>
      </c>
      <c r="DU99" s="2">
        <v>51.5123106549574</v>
      </c>
      <c r="DV99" s="2">
        <v>51.788898208202</v>
      </c>
      <c r="DW99" s="2">
        <v>52.1317949623578</v>
      </c>
      <c r="DX99" s="2">
        <v>52.5423728813559</v>
      </c>
      <c r="DY99" s="2">
        <v>1646415</v>
      </c>
      <c r="DZ99" s="2">
        <v>1690654.0838</v>
      </c>
      <c r="EA99" s="2">
        <v>1736082.3077</v>
      </c>
      <c r="EB99" s="2">
        <v>1782731.6472</v>
      </c>
      <c r="EC99" s="2">
        <v>1830634.9383</v>
      </c>
      <c r="ED99" s="2">
        <v>1879825.9</v>
      </c>
      <c r="EE99" s="2">
        <v>1930683.9137</v>
      </c>
      <c r="EF99" s="2">
        <v>1982918.1462</v>
      </c>
      <c r="EG99" s="2">
        <v>2036565.8438</v>
      </c>
      <c r="EH99" s="2">
        <v>2091665.265</v>
      </c>
      <c r="EI99" s="2">
        <v>2148255.7</v>
      </c>
      <c r="EJ99" s="2">
        <v>2201277.992</v>
      </c>
      <c r="EK99" s="2">
        <v>2255609.18</v>
      </c>
      <c r="EL99" s="2">
        <v>2311281.581</v>
      </c>
      <c r="EM99" s="2">
        <v>2368328.31</v>
      </c>
      <c r="EN99" s="2">
        <v>2426783.3</v>
      </c>
      <c r="EO99" s="2">
        <v>2507804.738</v>
      </c>
      <c r="EP99" s="2">
        <v>2591531.642</v>
      </c>
      <c r="EQ99" s="2">
        <v>2678054.368</v>
      </c>
      <c r="ER99" s="2">
        <v>2767466.289</v>
      </c>
      <c r="ES99" s="2">
        <v>2859863.9</v>
      </c>
      <c r="ET99" s="2">
        <v>2953738.194</v>
      </c>
      <c r="EU99" s="2">
        <v>3050694.202</v>
      </c>
      <c r="EV99" s="2">
        <v>3150833.1</v>
      </c>
      <c r="EW99" s="2">
        <v>3254259.39</v>
      </c>
      <c r="EX99" s="2">
        <v>3361081</v>
      </c>
      <c r="EY99" s="2">
        <v>3478279.393</v>
      </c>
      <c r="EZ99" s="2">
        <v>3599565.828</v>
      </c>
      <c r="FA99" s="2">
        <v>3725082.948</v>
      </c>
      <c r="FB99" s="2">
        <v>3854978.379</v>
      </c>
      <c r="FC99" s="2">
        <v>3989404.9</v>
      </c>
      <c r="FD99" s="2">
        <v>4103525.828</v>
      </c>
      <c r="FE99" s="2">
        <v>4220916.788</v>
      </c>
      <c r="FF99" s="2">
        <v>4341671.638</v>
      </c>
      <c r="FG99" s="2">
        <v>4465886.931</v>
      </c>
      <c r="FH99" s="2">
        <v>4593662</v>
      </c>
      <c r="FI99" s="2">
        <v>4727086.473</v>
      </c>
      <c r="FJ99" s="2">
        <v>4864415.671</v>
      </c>
      <c r="FK99" s="2">
        <v>5005764.713</v>
      </c>
      <c r="FL99" s="2">
        <v>5151252.137</v>
      </c>
      <c r="FM99" s="2">
        <v>5301000</v>
      </c>
      <c r="FN99" s="20">
        <v>3141</v>
      </c>
      <c r="FO99" s="20">
        <v>3219.76</v>
      </c>
      <c r="FP99" s="20">
        <v>3308.33</v>
      </c>
      <c r="FQ99" s="20">
        <v>3404.68</v>
      </c>
      <c r="FR99" s="20">
        <v>3507.04</v>
      </c>
      <c r="FS99" s="20">
        <v>3614</v>
      </c>
      <c r="FT99" s="20">
        <v>3724.42</v>
      </c>
      <c r="FU99" s="20">
        <v>3837.48</v>
      </c>
      <c r="FV99" s="20">
        <v>3952.68</v>
      </c>
      <c r="FW99" s="20">
        <v>4069.82</v>
      </c>
      <c r="FX99" s="20">
        <v>4189</v>
      </c>
      <c r="FY99" s="20">
        <v>4302.85</v>
      </c>
      <c r="FZ99" s="20">
        <v>4423.36</v>
      </c>
      <c r="GA99" s="20">
        <v>4552.41</v>
      </c>
      <c r="GB99" s="20">
        <v>4691.36</v>
      </c>
      <c r="GC99" s="20">
        <v>4841</v>
      </c>
      <c r="GD99" s="20">
        <v>5002.48</v>
      </c>
      <c r="GE99" s="20">
        <v>5177.36</v>
      </c>
      <c r="GF99" s="20">
        <v>5361.95</v>
      </c>
      <c r="GG99" s="20">
        <v>5550.12</v>
      </c>
      <c r="GH99" s="20">
        <v>5738</v>
      </c>
      <c r="GI99" s="20">
        <v>5926.79</v>
      </c>
      <c r="GJ99" s="20">
        <v>6117.12</v>
      </c>
      <c r="GK99" s="20">
        <v>6309.06</v>
      </c>
      <c r="GL99" s="20">
        <v>6503.08</v>
      </c>
      <c r="GM99" s="20">
        <v>6700</v>
      </c>
      <c r="GN99" s="20">
        <v>6901.04</v>
      </c>
      <c r="GO99" s="20">
        <v>7107.8</v>
      </c>
      <c r="GP99" s="20">
        <v>7322.25</v>
      </c>
      <c r="GQ99" s="20">
        <v>7546.74</v>
      </c>
      <c r="GR99" s="20">
        <v>7784</v>
      </c>
      <c r="GS99" s="20">
        <v>8022.38</v>
      </c>
      <c r="GT99" s="20">
        <v>8261.54</v>
      </c>
      <c r="GU99" s="20">
        <v>8501.11</v>
      </c>
      <c r="GV99" s="20">
        <v>8740.72</v>
      </c>
      <c r="GW99" s="20">
        <v>8980</v>
      </c>
      <c r="GX99" s="20">
        <v>9214.4</v>
      </c>
      <c r="GY99" s="20">
        <v>9443.21</v>
      </c>
      <c r="GZ99" s="20">
        <v>9665.71</v>
      </c>
      <c r="HA99" s="20">
        <v>9881.21</v>
      </c>
      <c r="HB99" s="20">
        <v>10089</v>
      </c>
    </row>
    <row r="100" spans="1:210" ht="12.75">
      <c r="A100" s="15" t="s">
        <v>98</v>
      </c>
      <c r="B100" s="15" t="s">
        <v>199</v>
      </c>
      <c r="C100" s="15">
        <v>99</v>
      </c>
      <c r="D100" s="16"/>
      <c r="E100" s="7">
        <f t="shared" si="1"/>
        <v>0.5357662644530626</v>
      </c>
      <c r="F100" s="19">
        <v>57.425752</v>
      </c>
      <c r="G100" s="19">
        <v>52.887134</v>
      </c>
      <c r="H100" s="19">
        <v>37.537669</v>
      </c>
      <c r="I100" s="19">
        <v>32.076989</v>
      </c>
      <c r="J100" s="19">
        <v>29.453293</v>
      </c>
      <c r="K100" s="19">
        <v>32.31826</v>
      </c>
      <c r="L100" s="19">
        <v>31.24181</v>
      </c>
      <c r="M100" s="19">
        <v>38.170064</v>
      </c>
      <c r="N100" s="19">
        <v>51.73019</v>
      </c>
      <c r="O100" s="19">
        <v>35.455119</v>
      </c>
      <c r="P100" s="19">
        <v>34.803171</v>
      </c>
      <c r="Q100" s="19">
        <v>38.717017</v>
      </c>
      <c r="R100" s="19">
        <v>37.05564</v>
      </c>
      <c r="S100" s="19">
        <v>41.75852</v>
      </c>
      <c r="T100" s="19">
        <v>56.71239</v>
      </c>
      <c r="U100" s="19">
        <v>45.427601</v>
      </c>
      <c r="V100" s="19">
        <v>28.905081</v>
      </c>
      <c r="W100" s="19">
        <v>24.939471</v>
      </c>
      <c r="X100" s="19">
        <v>15.432411</v>
      </c>
      <c r="Y100" s="19">
        <v>16.517303</v>
      </c>
      <c r="Z100" s="19">
        <v>13.462304</v>
      </c>
      <c r="AA100" s="19">
        <v>13.121671</v>
      </c>
      <c r="AB100" s="19">
        <v>12.865453</v>
      </c>
      <c r="AC100" s="19">
        <v>12.082272</v>
      </c>
      <c r="AD100" s="19">
        <v>12.670786</v>
      </c>
      <c r="AE100" s="19">
        <v>12.806397</v>
      </c>
      <c r="AF100" s="19">
        <v>13.209526</v>
      </c>
      <c r="AG100" s="19">
        <v>11.28006</v>
      </c>
      <c r="AH100" s="19">
        <v>14.491905</v>
      </c>
      <c r="AI100" s="19">
        <v>12.143462</v>
      </c>
      <c r="AJ100" s="19">
        <v>13.571473</v>
      </c>
      <c r="AK100" s="19">
        <v>15.286749</v>
      </c>
      <c r="AL100" s="19">
        <v>15.115291</v>
      </c>
      <c r="AM100" s="19">
        <v>17.17053</v>
      </c>
      <c r="AN100" s="19">
        <v>18.386738</v>
      </c>
      <c r="AO100" s="19">
        <v>14.92915</v>
      </c>
      <c r="AP100" s="19">
        <v>11.319302</v>
      </c>
      <c r="AQ100" s="19">
        <v>11.085926</v>
      </c>
      <c r="AR100" s="19">
        <v>11.048089</v>
      </c>
      <c r="AS100" s="19">
        <v>11.281642</v>
      </c>
      <c r="AT100" s="19">
        <v>8.7593125</v>
      </c>
      <c r="AU100" s="19">
        <v>1231.7802</v>
      </c>
      <c r="AV100" s="19">
        <v>1306.6665</v>
      </c>
      <c r="AW100" s="19">
        <v>1240.0663</v>
      </c>
      <c r="AX100" s="19">
        <v>1237.8884</v>
      </c>
      <c r="AY100" s="19">
        <v>1307.5166</v>
      </c>
      <c r="AZ100" s="19">
        <v>1440.1209</v>
      </c>
      <c r="BA100" s="19">
        <v>1603.4075</v>
      </c>
      <c r="BB100" s="19">
        <v>1620.8234</v>
      </c>
      <c r="BC100" s="19">
        <v>1456.0256</v>
      </c>
      <c r="BD100" s="19">
        <v>1812.5657</v>
      </c>
      <c r="BE100" s="19">
        <v>2154.766</v>
      </c>
      <c r="BF100" s="19">
        <v>2228.7964</v>
      </c>
      <c r="BG100" s="19">
        <v>2471.8332</v>
      </c>
      <c r="BH100" s="19">
        <v>2342.4704</v>
      </c>
      <c r="BI100" s="19">
        <v>2339.8858</v>
      </c>
      <c r="BJ100" s="19">
        <v>2519.9497</v>
      </c>
      <c r="BK100" s="19">
        <v>2709.5384</v>
      </c>
      <c r="BL100" s="19">
        <v>2471.6009</v>
      </c>
      <c r="BM100" s="19">
        <v>2374.7163</v>
      </c>
      <c r="BN100" s="19">
        <v>2377.0672</v>
      </c>
      <c r="BO100" s="19">
        <v>2634.2158</v>
      </c>
      <c r="BP100" s="19">
        <v>2870.063</v>
      </c>
      <c r="BQ100" s="19">
        <v>2847.9661</v>
      </c>
      <c r="BR100" s="19">
        <v>2797.7264</v>
      </c>
      <c r="BS100" s="19">
        <v>2647.0925</v>
      </c>
      <c r="BT100" s="19">
        <v>2734.5958</v>
      </c>
      <c r="BU100" s="19">
        <v>2692.1843</v>
      </c>
      <c r="BV100" s="19">
        <v>2645.9717</v>
      </c>
      <c r="BW100" s="19">
        <v>2716.2286</v>
      </c>
      <c r="BX100" s="19">
        <v>2813.2433</v>
      </c>
      <c r="BY100" s="19">
        <v>2914.0321</v>
      </c>
      <c r="BZ100" s="19">
        <v>2983.3391</v>
      </c>
      <c r="CA100" s="19">
        <v>2622.8675</v>
      </c>
      <c r="CB100" s="19">
        <v>2587.9342</v>
      </c>
      <c r="CC100" s="19">
        <v>2683.3976</v>
      </c>
      <c r="CD100" s="19">
        <v>2649.8901</v>
      </c>
      <c r="CE100" s="19">
        <v>2860.2329</v>
      </c>
      <c r="CF100" s="19">
        <v>2681.9162</v>
      </c>
      <c r="CG100" s="19">
        <v>2715.743</v>
      </c>
      <c r="CH100" s="19">
        <v>2643.6782</v>
      </c>
      <c r="CI100" s="19">
        <v>2486.4747</v>
      </c>
      <c r="CJ100" s="2">
        <v>51.6508653587745</v>
      </c>
      <c r="CK100" s="2">
        <v>51.1614177568318</v>
      </c>
      <c r="CL100" s="2">
        <v>50.6711137903492</v>
      </c>
      <c r="CM100" s="2">
        <v>50.1805877890341</v>
      </c>
      <c r="CN100" s="2">
        <v>49.6901193925526</v>
      </c>
      <c r="CO100" s="2">
        <v>49.1997005714286</v>
      </c>
      <c r="CP100" s="2">
        <v>49.0856456208659</v>
      </c>
      <c r="CQ100" s="2">
        <v>48.9669947697334</v>
      </c>
      <c r="CR100" s="2">
        <v>48.8433443200981</v>
      </c>
      <c r="CS100" s="2">
        <v>48.7142414651551</v>
      </c>
      <c r="CT100" s="2">
        <v>48.5792030250145</v>
      </c>
      <c r="CU100" s="2">
        <v>48.5738386699484</v>
      </c>
      <c r="CV100" s="2">
        <v>48.541400226398</v>
      </c>
      <c r="CW100" s="2">
        <v>48.5120931058742</v>
      </c>
      <c r="CX100" s="2">
        <v>48.5282608496961</v>
      </c>
      <c r="CY100" s="2">
        <v>48.6073987870841</v>
      </c>
      <c r="CZ100" s="2">
        <v>48.7342696106692</v>
      </c>
      <c r="DA100" s="2">
        <v>48.8194937466275</v>
      </c>
      <c r="DB100" s="2">
        <v>48.8382609575489</v>
      </c>
      <c r="DC100" s="2">
        <v>48.7772445392355</v>
      </c>
      <c r="DD100" s="2">
        <v>48.6332048226553</v>
      </c>
      <c r="DE100" s="2">
        <v>49.0006311345275</v>
      </c>
      <c r="DF100" s="2">
        <v>49.2903706785963</v>
      </c>
      <c r="DG100" s="2">
        <v>49.5345269391448</v>
      </c>
      <c r="DH100" s="2">
        <v>49.7772928968046</v>
      </c>
      <c r="DI100" s="2">
        <v>50.050849483579</v>
      </c>
      <c r="DJ100" s="2">
        <v>50.1441633554775</v>
      </c>
      <c r="DK100" s="2">
        <v>50.2900952386087</v>
      </c>
      <c r="DL100" s="2">
        <v>50.5064556043334</v>
      </c>
      <c r="DM100" s="2">
        <v>50.8108874417012</v>
      </c>
      <c r="DN100" s="2">
        <v>51.2213201835758</v>
      </c>
      <c r="DO100" s="2">
        <v>50.9421592953662</v>
      </c>
      <c r="DP100" s="2">
        <v>50.7874811924785</v>
      </c>
      <c r="DQ100" s="2">
        <v>50.7429341649694</v>
      </c>
      <c r="DR100" s="2">
        <v>50.7905736416066</v>
      </c>
      <c r="DS100" s="2">
        <v>50.908594335512</v>
      </c>
      <c r="DT100" s="2">
        <v>51.0425107247338</v>
      </c>
      <c r="DU100" s="2">
        <v>51.1781915659134</v>
      </c>
      <c r="DV100" s="2">
        <v>51.3156308248004</v>
      </c>
      <c r="DW100" s="2">
        <v>51.4548278055459</v>
      </c>
      <c r="DX100" s="2">
        <v>51.5957868060505</v>
      </c>
      <c r="DY100" s="2">
        <v>1921928.7</v>
      </c>
      <c r="DZ100" s="2">
        <v>1965974.684</v>
      </c>
      <c r="EA100" s="2">
        <v>2011030.097</v>
      </c>
      <c r="EB100" s="2">
        <v>2057118.07</v>
      </c>
      <c r="EC100" s="2">
        <v>2104262.269</v>
      </c>
      <c r="ED100" s="2">
        <v>2152486.9</v>
      </c>
      <c r="EE100" s="2">
        <v>2218818.439</v>
      </c>
      <c r="EF100" s="2">
        <v>2287194.462</v>
      </c>
      <c r="EG100" s="2">
        <v>2357677.999</v>
      </c>
      <c r="EH100" s="2">
        <v>2430334.021</v>
      </c>
      <c r="EI100" s="2">
        <v>2505229.5</v>
      </c>
      <c r="EJ100" s="2">
        <v>2591185.996</v>
      </c>
      <c r="EK100" s="2">
        <v>2680092.06</v>
      </c>
      <c r="EL100" s="2">
        <v>2772048.917</v>
      </c>
      <c r="EM100" s="2">
        <v>2867161.266</v>
      </c>
      <c r="EN100" s="2">
        <v>2965537.4</v>
      </c>
      <c r="EO100" s="2">
        <v>3060015.042</v>
      </c>
      <c r="EP100" s="2">
        <v>3157503.279</v>
      </c>
      <c r="EQ100" s="2">
        <v>3258098.065</v>
      </c>
      <c r="ER100" s="2">
        <v>3361898.414</v>
      </c>
      <c r="ES100" s="2">
        <v>3469006.5</v>
      </c>
      <c r="ET100" s="2">
        <v>3623410.47</v>
      </c>
      <c r="EU100" s="2">
        <v>3784687.177</v>
      </c>
      <c r="EV100" s="2">
        <v>3953142.55</v>
      </c>
      <c r="EW100" s="2">
        <v>4129096.134</v>
      </c>
      <c r="EX100" s="2">
        <v>4312881.7</v>
      </c>
      <c r="EY100" s="2">
        <v>4485104.576</v>
      </c>
      <c r="EZ100" s="2">
        <v>4664205.173</v>
      </c>
      <c r="FA100" s="2">
        <v>4850458.173</v>
      </c>
      <c r="FB100" s="2">
        <v>5044149.229</v>
      </c>
      <c r="FC100" s="2">
        <v>5245575.4</v>
      </c>
      <c r="FD100" s="2">
        <v>5359731.558</v>
      </c>
      <c r="FE100" s="2">
        <v>5476373.467</v>
      </c>
      <c r="FF100" s="2">
        <v>5595555.282</v>
      </c>
      <c r="FG100" s="2">
        <v>5717332.345</v>
      </c>
      <c r="FH100" s="2">
        <v>5841761.2</v>
      </c>
      <c r="FI100" s="2">
        <v>5970575.19</v>
      </c>
      <c r="FJ100" s="2">
        <v>6102241.907</v>
      </c>
      <c r="FK100" s="2">
        <v>6236824.797</v>
      </c>
      <c r="FL100" s="2">
        <v>6374388.724</v>
      </c>
      <c r="FM100" s="2">
        <v>6515000</v>
      </c>
      <c r="FN100" s="20">
        <v>3812</v>
      </c>
      <c r="FO100" s="20">
        <v>3932.91</v>
      </c>
      <c r="FP100" s="20">
        <v>4057.63</v>
      </c>
      <c r="FQ100" s="20">
        <v>4187.21</v>
      </c>
      <c r="FR100" s="20">
        <v>4323.09</v>
      </c>
      <c r="FS100" s="20">
        <v>4466</v>
      </c>
      <c r="FT100" s="20">
        <v>4615.28</v>
      </c>
      <c r="FU100" s="20">
        <v>4770.22</v>
      </c>
      <c r="FV100" s="20">
        <v>4930.05</v>
      </c>
      <c r="FW100" s="20">
        <v>5093.74</v>
      </c>
      <c r="FX100" s="20">
        <v>5260</v>
      </c>
      <c r="FY100" s="20">
        <v>5419.47</v>
      </c>
      <c r="FZ100" s="20">
        <v>5578</v>
      </c>
      <c r="GA100" s="20">
        <v>5736.97</v>
      </c>
      <c r="GB100" s="20">
        <v>5898.65</v>
      </c>
      <c r="GC100" s="20">
        <v>6065</v>
      </c>
      <c r="GD100" s="20">
        <v>6228.58</v>
      </c>
      <c r="GE100" s="20">
        <v>6402.57</v>
      </c>
      <c r="GF100" s="20">
        <v>6589.55</v>
      </c>
      <c r="GG100" s="20">
        <v>6791.34</v>
      </c>
      <c r="GH100" s="20">
        <v>7009</v>
      </c>
      <c r="GI100" s="20">
        <v>7243.52</v>
      </c>
      <c r="GJ100" s="20">
        <v>7495.86</v>
      </c>
      <c r="GK100" s="20">
        <v>7762.66</v>
      </c>
      <c r="GL100" s="20">
        <v>8038.43</v>
      </c>
      <c r="GM100" s="20">
        <v>8319</v>
      </c>
      <c r="GN100" s="20">
        <v>8603.69</v>
      </c>
      <c r="GO100" s="20">
        <v>8891.07</v>
      </c>
      <c r="GP100" s="20">
        <v>9178.93</v>
      </c>
      <c r="GQ100" s="20">
        <v>9465.01</v>
      </c>
      <c r="GR100" s="20">
        <v>9747</v>
      </c>
      <c r="GS100" s="20">
        <v>10016.96</v>
      </c>
      <c r="GT100" s="20">
        <v>10278.56</v>
      </c>
      <c r="GU100" s="20">
        <v>10531.36</v>
      </c>
      <c r="GV100" s="20">
        <v>10775.35</v>
      </c>
      <c r="GW100" s="20">
        <v>11011</v>
      </c>
      <c r="GX100" s="20">
        <v>11242.16</v>
      </c>
      <c r="GY100" s="20">
        <v>11923.52</v>
      </c>
      <c r="GZ100" s="20">
        <v>12153.85</v>
      </c>
      <c r="HA100" s="20">
        <v>12388.32</v>
      </c>
      <c r="HB100" s="20">
        <v>12627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M107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14" sqref="E14"/>
    </sheetView>
  </sheetViews>
  <sheetFormatPr defaultColWidth="9.140625" defaultRowHeight="12.75"/>
  <cols>
    <col min="1" max="1" width="25.421875" style="19" bestFit="1" customWidth="1"/>
    <col min="2" max="2" width="11.00390625" style="19" customWidth="1"/>
    <col min="3" max="3" width="11.140625" style="19" customWidth="1"/>
    <col min="4" max="4" width="12.28125" style="19" customWidth="1"/>
    <col min="5" max="5" width="13.140625" style="19" customWidth="1"/>
    <col min="6" max="6" width="11.7109375" style="19" customWidth="1"/>
    <col min="7" max="14" width="10.7109375" style="19" bestFit="1" customWidth="1"/>
    <col min="15" max="15" width="15.140625" style="19" customWidth="1"/>
    <col min="16" max="16" width="13.00390625" style="19" bestFit="1" customWidth="1"/>
    <col min="17" max="17" width="13.57421875" style="19" bestFit="1" customWidth="1"/>
    <col min="18" max="20" width="13.00390625" style="19" bestFit="1" customWidth="1"/>
    <col min="21" max="22" width="7.140625" style="19" bestFit="1" customWidth="1"/>
    <col min="23" max="24" width="13.00390625" style="19" bestFit="1" customWidth="1"/>
    <col min="25" max="25" width="8.28125" style="7" customWidth="1"/>
    <col min="26" max="26" width="8.140625" style="7" customWidth="1"/>
    <col min="27" max="27" width="14.00390625" style="7" customWidth="1"/>
    <col min="28" max="28" width="14.421875" style="7" customWidth="1"/>
    <col min="29" max="31" width="21.28125" style="7" bestFit="1" customWidth="1"/>
    <col min="32" max="35" width="21.28125" style="7" hidden="1" customWidth="1"/>
    <col min="36" max="36" width="21.28125" style="7" bestFit="1" customWidth="1"/>
    <col min="37" max="39" width="21.28125" style="7" hidden="1" customWidth="1"/>
    <col min="40" max="40" width="13.28125" style="7" hidden="1" customWidth="1"/>
    <col min="41" max="41" width="16.00390625" style="7" customWidth="1"/>
    <col min="42" max="46" width="13.57421875" style="19" bestFit="1" customWidth="1"/>
    <col min="47" max="50" width="13.00390625" style="7" bestFit="1" customWidth="1"/>
    <col min="51" max="52" width="9.140625" style="7" customWidth="1"/>
    <col min="53" max="54" width="12.00390625" style="19" customWidth="1"/>
    <col min="55" max="59" width="13.57421875" style="19" bestFit="1" customWidth="1"/>
    <col min="60" max="61" width="8.8515625" style="7" bestFit="1" customWidth="1"/>
    <col min="62" max="62" width="10.00390625" style="19" customWidth="1"/>
    <col min="63" max="103" width="10.28125" style="7" bestFit="1" customWidth="1"/>
    <col min="104" max="104" width="10.00390625" style="19" customWidth="1"/>
    <col min="105" max="113" width="13.00390625" style="7" bestFit="1" customWidth="1"/>
    <col min="114" max="115" width="13.00390625" style="7" customWidth="1"/>
    <col min="116" max="116" width="13.140625" style="11" customWidth="1"/>
    <col min="117" max="117" width="10.140625" style="9" customWidth="1"/>
    <col min="118" max="16384" width="10.00390625" style="19" customWidth="1"/>
  </cols>
  <sheetData>
    <row r="1" spans="1:117" s="5" customFormat="1" ht="12.75">
      <c r="A1" s="5" t="s">
        <v>703</v>
      </c>
      <c r="B1" s="5" t="s">
        <v>755</v>
      </c>
      <c r="C1" s="5" t="s">
        <v>756</v>
      </c>
      <c r="D1" s="5" t="s">
        <v>757</v>
      </c>
      <c r="E1" s="5" t="s">
        <v>758</v>
      </c>
      <c r="G1" s="7" t="s">
        <v>759</v>
      </c>
      <c r="H1" s="7" t="s">
        <v>760</v>
      </c>
      <c r="I1" s="7" t="s">
        <v>761</v>
      </c>
      <c r="J1" s="7" t="s">
        <v>762</v>
      </c>
      <c r="K1" s="7" t="s">
        <v>763</v>
      </c>
      <c r="L1" s="7" t="s">
        <v>764</v>
      </c>
      <c r="M1" s="7" t="s">
        <v>765</v>
      </c>
      <c r="N1" s="7" t="s">
        <v>766</v>
      </c>
      <c r="O1" s="7"/>
      <c r="P1" s="7" t="s">
        <v>389</v>
      </c>
      <c r="Q1" s="7" t="s">
        <v>390</v>
      </c>
      <c r="R1" s="7" t="s">
        <v>391</v>
      </c>
      <c r="S1" s="7" t="s">
        <v>386</v>
      </c>
      <c r="T1" s="7" t="s">
        <v>387</v>
      </c>
      <c r="U1" s="7" t="s">
        <v>388</v>
      </c>
      <c r="V1" s="7" t="s">
        <v>767</v>
      </c>
      <c r="W1" s="7" t="s">
        <v>768</v>
      </c>
      <c r="X1" s="7" t="s">
        <v>769</v>
      </c>
      <c r="Y1" s="2" t="s">
        <v>770</v>
      </c>
      <c r="Z1" s="2" t="s">
        <v>207</v>
      </c>
      <c r="AA1" s="2" t="s">
        <v>208</v>
      </c>
      <c r="AB1" s="2" t="s">
        <v>209</v>
      </c>
      <c r="AC1" s="2" t="s">
        <v>210</v>
      </c>
      <c r="AD1" s="2" t="s">
        <v>211</v>
      </c>
      <c r="AE1" s="2" t="s">
        <v>212</v>
      </c>
      <c r="AF1" s="2" t="s">
        <v>213</v>
      </c>
      <c r="AG1" s="2" t="s">
        <v>214</v>
      </c>
      <c r="AH1" s="2" t="s">
        <v>215</v>
      </c>
      <c r="AI1" s="2" t="s">
        <v>216</v>
      </c>
      <c r="AJ1" s="2" t="s">
        <v>217</v>
      </c>
      <c r="AK1" s="2" t="s">
        <v>218</v>
      </c>
      <c r="AL1" s="2" t="s">
        <v>219</v>
      </c>
      <c r="AM1" s="2" t="s">
        <v>220</v>
      </c>
      <c r="AN1" s="2" t="s">
        <v>221</v>
      </c>
      <c r="AO1" s="2" t="s">
        <v>222</v>
      </c>
      <c r="AP1" s="5" t="s">
        <v>771</v>
      </c>
      <c r="AQ1" s="5" t="s">
        <v>772</v>
      </c>
      <c r="AR1" s="5" t="s">
        <v>392</v>
      </c>
      <c r="AS1" s="5" t="s">
        <v>393</v>
      </c>
      <c r="AT1" s="5" t="s">
        <v>394</v>
      </c>
      <c r="AU1" s="7" t="s">
        <v>773</v>
      </c>
      <c r="AV1" s="7" t="s">
        <v>774</v>
      </c>
      <c r="AW1" s="7" t="s">
        <v>775</v>
      </c>
      <c r="AX1" s="7" t="s">
        <v>776</v>
      </c>
      <c r="BA1" s="5" t="s">
        <v>777</v>
      </c>
      <c r="BB1" s="5" t="s">
        <v>778</v>
      </c>
      <c r="BC1" s="5" t="s">
        <v>395</v>
      </c>
      <c r="BD1" s="5" t="s">
        <v>396</v>
      </c>
      <c r="BE1" s="5" t="s">
        <v>397</v>
      </c>
      <c r="BF1" s="5" t="s">
        <v>398</v>
      </c>
      <c r="BG1" s="5" t="s">
        <v>399</v>
      </c>
      <c r="BH1" s="7" t="s">
        <v>779</v>
      </c>
      <c r="BI1" s="7" t="s">
        <v>780</v>
      </c>
      <c r="BK1" s="7" t="s">
        <v>753</v>
      </c>
      <c r="BL1" s="7" t="s">
        <v>754</v>
      </c>
      <c r="BM1" s="7" t="s">
        <v>400</v>
      </c>
      <c r="BN1" s="7" t="s">
        <v>401</v>
      </c>
      <c r="BO1" s="7" t="s">
        <v>402</v>
      </c>
      <c r="BP1" s="7" t="s">
        <v>403</v>
      </c>
      <c r="BQ1" s="7" t="s">
        <v>404</v>
      </c>
      <c r="BR1" s="7" t="s">
        <v>405</v>
      </c>
      <c r="BS1" s="7" t="s">
        <v>406</v>
      </c>
      <c r="BT1" s="7" t="s">
        <v>407</v>
      </c>
      <c r="BU1" s="7" t="s">
        <v>408</v>
      </c>
      <c r="BV1" s="7" t="s">
        <v>409</v>
      </c>
      <c r="BW1" s="7" t="s">
        <v>410</v>
      </c>
      <c r="BX1" s="7" t="s">
        <v>411</v>
      </c>
      <c r="BY1" s="7" t="s">
        <v>412</v>
      </c>
      <c r="BZ1" s="7" t="s">
        <v>413</v>
      </c>
      <c r="CA1" s="7" t="s">
        <v>414</v>
      </c>
      <c r="CB1" s="7" t="s">
        <v>415</v>
      </c>
      <c r="CC1" s="7" t="s">
        <v>416</v>
      </c>
      <c r="CD1" s="7" t="s">
        <v>417</v>
      </c>
      <c r="CE1" s="7" t="s">
        <v>418</v>
      </c>
      <c r="CF1" s="7" t="s">
        <v>419</v>
      </c>
      <c r="CG1" s="7" t="s">
        <v>420</v>
      </c>
      <c r="CH1" s="7" t="s">
        <v>421</v>
      </c>
      <c r="CI1" s="7" t="s">
        <v>422</v>
      </c>
      <c r="CJ1" s="7" t="s">
        <v>423</v>
      </c>
      <c r="CK1" s="7" t="s">
        <v>424</v>
      </c>
      <c r="CL1" s="7" t="s">
        <v>425</v>
      </c>
      <c r="CM1" s="7" t="s">
        <v>426</v>
      </c>
      <c r="CN1" s="7" t="s">
        <v>427</v>
      </c>
      <c r="CO1" s="7" t="s">
        <v>428</v>
      </c>
      <c r="CP1" s="7" t="s">
        <v>429</v>
      </c>
      <c r="CQ1" s="7" t="s">
        <v>430</v>
      </c>
      <c r="CR1" s="7" t="s">
        <v>431</v>
      </c>
      <c r="CS1" s="7" t="s">
        <v>432</v>
      </c>
      <c r="CT1" s="7" t="s">
        <v>433</v>
      </c>
      <c r="CU1" s="7" t="s">
        <v>434</v>
      </c>
      <c r="CV1" s="7" t="s">
        <v>435</v>
      </c>
      <c r="CW1" s="7" t="s">
        <v>436</v>
      </c>
      <c r="CX1" s="7" t="s">
        <v>437</v>
      </c>
      <c r="CY1" s="7" t="s">
        <v>438</v>
      </c>
      <c r="DA1" s="2" t="s">
        <v>439</v>
      </c>
      <c r="DB1" s="7" t="s">
        <v>440</v>
      </c>
      <c r="DC1" s="2" t="s">
        <v>441</v>
      </c>
      <c r="DD1" s="7" t="s">
        <v>442</v>
      </c>
      <c r="DE1" s="2" t="s">
        <v>443</v>
      </c>
      <c r="DF1" s="7" t="s">
        <v>444</v>
      </c>
      <c r="DG1" s="2" t="s">
        <v>781</v>
      </c>
      <c r="DH1" s="7" t="s">
        <v>782</v>
      </c>
      <c r="DI1" s="7" t="s">
        <v>783</v>
      </c>
      <c r="DJ1" s="7"/>
      <c r="DK1" s="7" t="s">
        <v>731</v>
      </c>
      <c r="DL1" s="8" t="s">
        <v>785</v>
      </c>
      <c r="DM1" s="9" t="s">
        <v>784</v>
      </c>
    </row>
    <row r="2" spans="1:117" ht="12.75">
      <c r="A2" s="15" t="s">
        <v>1</v>
      </c>
      <c r="B2" s="15">
        <f>AVERAGE(G2:M2,W2:X2)*100</f>
        <v>7.427734402716234</v>
      </c>
      <c r="C2" s="15">
        <f>AVERAGE(G2:L2)*100</f>
        <v>4.616855</v>
      </c>
      <c r="D2" s="15">
        <f>AVERAGE(G2:K2)*100</f>
        <v>3.369028</v>
      </c>
      <c r="E2" s="15">
        <f>AVERAGE(K2:M2,W2:X2)*100</f>
        <v>11.46302192488922</v>
      </c>
      <c r="F2" s="15"/>
      <c r="G2" s="7">
        <v>0.0150332</v>
      </c>
      <c r="H2" s="7">
        <v>0.0138576</v>
      </c>
      <c r="I2" s="7">
        <v>0.0239202</v>
      </c>
      <c r="J2" s="7">
        <v>0.042534</v>
      </c>
      <c r="K2" s="7">
        <v>0.0731064</v>
      </c>
      <c r="L2" s="7">
        <v>0.1085599</v>
      </c>
      <c r="M2" s="7">
        <v>0.1224494</v>
      </c>
      <c r="N2" s="7">
        <v>0.1242247</v>
      </c>
      <c r="O2" s="7"/>
      <c r="P2" s="7">
        <f aca="true" t="shared" si="0" ref="P2:P16">Y2*BA2/BK2/DA2</f>
        <v>0.015030045952633436</v>
      </c>
      <c r="Q2" s="7">
        <f>Z2*BB2/BP2/DB2</f>
        <v>0.013854899185464651</v>
      </c>
      <c r="R2" s="7">
        <f>AA2*AP2/DC2/100</f>
        <v>0.0238786939411106</v>
      </c>
      <c r="S2" s="7">
        <f>AB2*AQ2/DD2/100</f>
        <v>0.042428532372863446</v>
      </c>
      <c r="T2" s="7">
        <f>AC2*AR2/DE2/100</f>
        <v>0.07311792005223042</v>
      </c>
      <c r="U2" s="7">
        <f>AD2*AS2/DF2/100</f>
        <v>0.10954493351570715</v>
      </c>
      <c r="V2" s="7">
        <f>AE2*AT2/DG2/100</f>
        <v>0.12394596820795734</v>
      </c>
      <c r="W2" s="7">
        <f aca="true" t="shared" si="1" ref="W2:W33">AJ2*AU2/DH2/100</f>
        <v>0.1248832380701106</v>
      </c>
      <c r="X2" s="7">
        <f>AO2*AV2/DI2/100</f>
        <v>0.1441521581743505</v>
      </c>
      <c r="Y2" s="7">
        <v>8</v>
      </c>
      <c r="Z2" s="7">
        <v>7</v>
      </c>
      <c r="AA2" s="2">
        <v>11.17886038</v>
      </c>
      <c r="AB2" s="2">
        <v>19.9527176</v>
      </c>
      <c r="AC2" s="2">
        <v>33.00728167</v>
      </c>
      <c r="AD2" s="2">
        <v>51.40762615</v>
      </c>
      <c r="AE2" s="2">
        <v>60.84008525</v>
      </c>
      <c r="AF2" s="2">
        <v>60.60574804</v>
      </c>
      <c r="AG2" s="2">
        <v>60.7768219</v>
      </c>
      <c r="AH2" s="2">
        <v>61.88788294</v>
      </c>
      <c r="AI2" s="2">
        <v>61.93980796</v>
      </c>
      <c r="AJ2" s="2">
        <v>62.49902378</v>
      </c>
      <c r="AK2" s="2">
        <v>63.30352443</v>
      </c>
      <c r="AL2" s="7" t="s">
        <v>0</v>
      </c>
      <c r="AM2" s="2">
        <v>67.07299199</v>
      </c>
      <c r="AN2" s="2">
        <v>66.90069282</v>
      </c>
      <c r="AO2" s="2">
        <v>70.77091969</v>
      </c>
      <c r="AP2" s="19">
        <v>10.148406809253602</v>
      </c>
      <c r="AQ2" s="19">
        <v>10.250967661380948</v>
      </c>
      <c r="AR2" s="19">
        <v>10.980670270826181</v>
      </c>
      <c r="AS2" s="19">
        <v>11.088258147081676</v>
      </c>
      <c r="AT2" s="19">
        <v>11.07157137145142</v>
      </c>
      <c r="AU2" s="7">
        <f aca="true" t="shared" si="2" ref="AU2:AU33">BH2/CT2*100</f>
        <v>11.511868272863355</v>
      </c>
      <c r="AV2" s="7">
        <f>BI2/CY2*100</f>
        <v>12.223985789123088</v>
      </c>
      <c r="AW2" s="7">
        <v>28239.43661971831</v>
      </c>
      <c r="AX2" s="7">
        <v>30320</v>
      </c>
      <c r="BA2" s="7">
        <v>1063</v>
      </c>
      <c r="BB2" s="7">
        <v>1184</v>
      </c>
      <c r="BC2" s="7">
        <v>1395</v>
      </c>
      <c r="BD2" s="7">
        <v>1642</v>
      </c>
      <c r="BE2" s="7">
        <v>2050</v>
      </c>
      <c r="BF2" s="7">
        <v>2426</v>
      </c>
      <c r="BG2" s="7">
        <v>2769</v>
      </c>
      <c r="BH2" s="7">
        <v>3230</v>
      </c>
      <c r="BI2" s="7">
        <v>3716</v>
      </c>
      <c r="BK2" s="20">
        <v>10800</v>
      </c>
      <c r="BL2" s="20">
        <v>10950.46</v>
      </c>
      <c r="BM2" s="20">
        <v>11141.6</v>
      </c>
      <c r="BN2" s="20">
        <v>11369.66</v>
      </c>
      <c r="BO2" s="20">
        <v>11631.18</v>
      </c>
      <c r="BP2" s="20">
        <v>11923</v>
      </c>
      <c r="BQ2" s="20">
        <v>12242.24</v>
      </c>
      <c r="BR2" s="20">
        <v>12586.31</v>
      </c>
      <c r="BS2" s="20">
        <v>12952.92</v>
      </c>
      <c r="BT2" s="20">
        <v>13340.06</v>
      </c>
      <c r="BU2" s="20">
        <v>13746</v>
      </c>
      <c r="BV2" s="20">
        <v>14169.43</v>
      </c>
      <c r="BW2" s="20">
        <v>14609.43</v>
      </c>
      <c r="BX2" s="20">
        <v>15064.83</v>
      </c>
      <c r="BY2" s="20">
        <v>15534.51</v>
      </c>
      <c r="BZ2" s="20">
        <v>16018</v>
      </c>
      <c r="CA2" s="20">
        <v>16515.75</v>
      </c>
      <c r="CB2" s="20">
        <v>17028.5</v>
      </c>
      <c r="CC2" s="20">
        <v>17557.3</v>
      </c>
      <c r="CD2" s="20">
        <v>18103.57</v>
      </c>
      <c r="CE2" s="20">
        <v>18669.17</v>
      </c>
      <c r="CF2" s="20">
        <v>19260.63</v>
      </c>
      <c r="CG2" s="20">
        <v>19879.31</v>
      </c>
      <c r="CH2" s="20">
        <v>20526.6</v>
      </c>
      <c r="CI2" s="20">
        <v>21204</v>
      </c>
      <c r="CJ2" s="20">
        <v>21879</v>
      </c>
      <c r="CK2" s="20">
        <v>22506</v>
      </c>
      <c r="CL2" s="20">
        <v>23150</v>
      </c>
      <c r="CM2" s="20">
        <v>23776</v>
      </c>
      <c r="CN2" s="20">
        <v>24389</v>
      </c>
      <c r="CO2" s="20">
        <v>25010</v>
      </c>
      <c r="CP2" s="20">
        <v>25628</v>
      </c>
      <c r="CQ2" s="20">
        <v>26254</v>
      </c>
      <c r="CR2" s="20">
        <v>26852.84</v>
      </c>
      <c r="CS2" s="20">
        <v>27454.32</v>
      </c>
      <c r="CT2" s="20">
        <v>28058</v>
      </c>
      <c r="CU2" s="20">
        <v>28675.28</v>
      </c>
      <c r="CV2" s="20">
        <v>29045</v>
      </c>
      <c r="CW2" s="20">
        <v>29507</v>
      </c>
      <c r="CX2" s="20">
        <v>29950</v>
      </c>
      <c r="CY2" s="20">
        <v>30399.25</v>
      </c>
      <c r="DA2" s="2">
        <v>52.3888888888889</v>
      </c>
      <c r="DB2" s="2">
        <v>50.1719323995639</v>
      </c>
      <c r="DC2" s="2">
        <v>47.5099781754692</v>
      </c>
      <c r="DD2" s="2">
        <v>48.2068672743164</v>
      </c>
      <c r="DE2" s="2">
        <v>49.5695277294063</v>
      </c>
      <c r="DF2" s="2">
        <v>52.0353622194799</v>
      </c>
      <c r="DG2" s="2">
        <v>54.3458860203021</v>
      </c>
      <c r="DH2" s="7">
        <f>PWT!DS2</f>
        <v>57.6122576621525</v>
      </c>
      <c r="DI2" s="7">
        <f>PWT!DX2</f>
        <v>60.0131643903242</v>
      </c>
      <c r="DK2" s="7">
        <v>0.98</v>
      </c>
      <c r="DL2" s="10">
        <v>1.56</v>
      </c>
      <c r="DM2" s="9">
        <v>5.37</v>
      </c>
    </row>
    <row r="3" spans="1:117" ht="12.75">
      <c r="A3" s="15" t="s">
        <v>536</v>
      </c>
      <c r="B3" s="15">
        <f aca="true" t="shared" si="3" ref="B3:B66">AVERAGE(G3:M3,W3:X3)*100</f>
        <v>2.1789765285719813</v>
      </c>
      <c r="C3" s="15">
        <f aca="true" t="shared" si="4" ref="C3:C66">AVERAGE(G3:L3)*100</f>
        <v>1.8073833333333333</v>
      </c>
      <c r="D3" s="15">
        <f aca="true" t="shared" si="5" ref="D3:D66">AVERAGE(G3:K3)*100</f>
        <v>1.638124</v>
      </c>
      <c r="E3" s="15">
        <f aca="true" t="shared" si="6" ref="E3:E66">AVERAGE(K3:M3,W3:X3)*100</f>
        <v>3.059751751429566</v>
      </c>
      <c r="F3" s="15"/>
      <c r="G3" s="7">
        <v>0.0035813</v>
      </c>
      <c r="H3" s="7">
        <v>0.009</v>
      </c>
      <c r="I3" s="7">
        <v>0.0141876</v>
      </c>
      <c r="J3" s="7">
        <v>0.0163514</v>
      </c>
      <c r="K3" s="7">
        <v>0.0387859</v>
      </c>
      <c r="L3" s="7">
        <v>0.0265368</v>
      </c>
      <c r="M3" s="7">
        <v>0.0244829</v>
      </c>
      <c r="N3" s="7"/>
      <c r="O3" s="7"/>
      <c r="P3" s="7">
        <f t="shared" si="0"/>
        <v>0.00361930867457619</v>
      </c>
      <c r="Q3" s="7">
        <f aca="true" t="shared" si="7" ref="Q3:Q65">Z3*BB3/BP3/DB3</f>
        <v>0.009055906135374648</v>
      </c>
      <c r="R3" s="7">
        <f aca="true" t="shared" si="8" ref="R3:R65">AA3*AP3/DC3/100</f>
        <v>0.01577887502285485</v>
      </c>
      <c r="S3" s="7">
        <f aca="true" t="shared" si="9" ref="S3:S65">AB3*AQ3/DD3/100</f>
        <v>0.018854389693737438</v>
      </c>
      <c r="T3" s="7">
        <f aca="true" t="shared" si="10" ref="T3:T65">AC3*AR3/DE3/100</f>
        <v>0.04567997005500312</v>
      </c>
      <c r="U3" s="7">
        <f aca="true" t="shared" si="11" ref="U3:U65">AD3*AS3/DF3/100</f>
        <v>0.032851494505590474</v>
      </c>
      <c r="V3" s="7">
        <f aca="true" t="shared" si="12" ref="V3:V65">AE3*AT3/DG3/100</f>
        <v>0.02899606415648916</v>
      </c>
      <c r="W3" s="7">
        <f t="shared" si="1"/>
        <v>0.029607727203824884</v>
      </c>
      <c r="X3" s="7">
        <f>AN3*AV3/DI3/100</f>
        <v>0.033574260367653416</v>
      </c>
      <c r="Y3" s="7">
        <v>2</v>
      </c>
      <c r="Z3" s="7">
        <v>5</v>
      </c>
      <c r="AA3" s="2">
        <v>7.821092294</v>
      </c>
      <c r="AB3" s="2">
        <v>8.790972254</v>
      </c>
      <c r="AC3" s="2">
        <v>20.50091807</v>
      </c>
      <c r="AD3" s="2">
        <v>13.92228546</v>
      </c>
      <c r="AE3" s="2">
        <v>12.37361401</v>
      </c>
      <c r="AF3" s="2">
        <v>13.93626865</v>
      </c>
      <c r="AG3" s="2">
        <v>13.67760201</v>
      </c>
      <c r="AH3" s="2">
        <v>13.25330257</v>
      </c>
      <c r="AI3" s="2">
        <v>12.83481637</v>
      </c>
      <c r="AJ3" s="2">
        <v>12.4258604</v>
      </c>
      <c r="AK3" s="2">
        <v>12.02982306</v>
      </c>
      <c r="AL3" s="7" t="s">
        <v>0</v>
      </c>
      <c r="AM3" s="2">
        <v>15.5187613</v>
      </c>
      <c r="AN3" s="2">
        <v>15.46609726</v>
      </c>
      <c r="AO3" s="7">
        <v>17</v>
      </c>
      <c r="AP3" s="19">
        <v>10.952040085898354</v>
      </c>
      <c r="AQ3" s="19">
        <v>11.464968152866243</v>
      </c>
      <c r="AR3" s="19">
        <v>11.682575865507907</v>
      </c>
      <c r="AS3" s="19">
        <v>12.079950031230481</v>
      </c>
      <c r="AT3" s="19">
        <v>11.744312026002167</v>
      </c>
      <c r="AU3" s="7">
        <f t="shared" si="2"/>
        <v>11.775428363106089</v>
      </c>
      <c r="AV3" s="7">
        <f aca="true" t="shared" si="13" ref="AV3:AV34">BI3/AX3*100</f>
        <v>10.774811625403661</v>
      </c>
      <c r="AW3" s="7">
        <v>12196.969696969698</v>
      </c>
      <c r="AX3" s="7">
        <v>13865.671641791045</v>
      </c>
      <c r="BA3" s="7">
        <v>483</v>
      </c>
      <c r="BB3" s="7">
        <v>515</v>
      </c>
      <c r="BC3" s="7">
        <v>612</v>
      </c>
      <c r="BD3" s="7">
        <v>702</v>
      </c>
      <c r="BE3" s="7">
        <v>820</v>
      </c>
      <c r="BF3" s="7">
        <v>967</v>
      </c>
      <c r="BG3" s="7">
        <v>1084</v>
      </c>
      <c r="BH3" s="7">
        <v>1292</v>
      </c>
      <c r="BI3" s="7">
        <v>1494</v>
      </c>
      <c r="BK3" s="20">
        <v>4816</v>
      </c>
      <c r="BL3" s="20">
        <v>4884.19</v>
      </c>
      <c r="BM3" s="20">
        <v>4955.35</v>
      </c>
      <c r="BN3" s="20">
        <v>5028.69</v>
      </c>
      <c r="BO3" s="20">
        <v>5103.68</v>
      </c>
      <c r="BP3" s="20">
        <v>5180</v>
      </c>
      <c r="BQ3" s="20">
        <v>5257.6</v>
      </c>
      <c r="BR3" s="20">
        <v>5336.65</v>
      </c>
      <c r="BS3" s="20">
        <v>5417.59</v>
      </c>
      <c r="BT3" s="20">
        <v>5501.07</v>
      </c>
      <c r="BU3" s="20">
        <v>5588</v>
      </c>
      <c r="BV3" s="20">
        <v>5670.08</v>
      </c>
      <c r="BW3" s="20">
        <v>5762.34</v>
      </c>
      <c r="BX3" s="20">
        <v>5867.47</v>
      </c>
      <c r="BY3" s="20">
        <v>5987.34</v>
      </c>
      <c r="BZ3" s="20">
        <v>6123</v>
      </c>
      <c r="CA3" s="20">
        <v>6276.2</v>
      </c>
      <c r="CB3" s="20">
        <v>6449.34</v>
      </c>
      <c r="CC3" s="20">
        <v>6636.63</v>
      </c>
      <c r="CD3" s="20">
        <v>6828.5</v>
      </c>
      <c r="CE3" s="20">
        <v>7019</v>
      </c>
      <c r="CF3" s="20">
        <v>7210.28</v>
      </c>
      <c r="CG3" s="20">
        <v>7403.66</v>
      </c>
      <c r="CH3" s="20">
        <v>7599.67</v>
      </c>
      <c r="CI3" s="20">
        <v>7799.5</v>
      </c>
      <c r="CJ3" s="20">
        <v>8005</v>
      </c>
      <c r="CK3" s="20">
        <v>8218.72</v>
      </c>
      <c r="CL3" s="20">
        <v>8443.86</v>
      </c>
      <c r="CM3" s="20">
        <v>8684.31</v>
      </c>
      <c r="CN3" s="20">
        <v>8944.62</v>
      </c>
      <c r="CO3" s="20">
        <v>9230</v>
      </c>
      <c r="CP3" s="20">
        <v>9593.46</v>
      </c>
      <c r="CQ3" s="20">
        <v>9943.65</v>
      </c>
      <c r="CR3" s="20">
        <v>10286.31</v>
      </c>
      <c r="CS3" s="20">
        <v>10627.18</v>
      </c>
      <c r="CT3" s="20">
        <v>10972</v>
      </c>
      <c r="CU3" s="20">
        <v>11316.94</v>
      </c>
      <c r="CV3" s="20"/>
      <c r="CW3" s="20"/>
      <c r="CX3" s="20"/>
      <c r="CY3" s="20"/>
      <c r="DA3" s="2">
        <v>55.4198089700997</v>
      </c>
      <c r="DB3" s="2">
        <v>54.8928223938224</v>
      </c>
      <c r="DC3" s="2">
        <v>54.2858196134574</v>
      </c>
      <c r="DD3" s="2">
        <v>53.4561015031518</v>
      </c>
      <c r="DE3" s="2">
        <v>52.4307547436987</v>
      </c>
      <c r="DF3" s="2">
        <v>51.1941740272141</v>
      </c>
      <c r="DG3" s="2">
        <v>50.1170031347962</v>
      </c>
      <c r="DH3" s="7">
        <f>PWT!DS3</f>
        <v>49.4194734985448</v>
      </c>
      <c r="DI3" s="7">
        <f>PWT!DX3</f>
        <v>49.6345363179534</v>
      </c>
      <c r="DK3" s="7">
        <v>999</v>
      </c>
      <c r="DL3" s="11">
        <v>999</v>
      </c>
      <c r="DM3" s="9">
        <v>999</v>
      </c>
    </row>
    <row r="4" spans="1:117" ht="12.75">
      <c r="A4" s="15" t="s">
        <v>3</v>
      </c>
      <c r="B4" s="15">
        <f t="shared" si="3"/>
        <v>8.00518884239496</v>
      </c>
      <c r="C4" s="15">
        <f t="shared" si="4"/>
        <v>6.1552066666666665</v>
      </c>
      <c r="D4" s="15">
        <f t="shared" si="5"/>
        <v>5.638928</v>
      </c>
      <c r="E4" s="15">
        <f t="shared" si="6"/>
        <v>10.280649916310928</v>
      </c>
      <c r="F4" s="15"/>
      <c r="G4" s="7">
        <v>0.0304404</v>
      </c>
      <c r="H4" s="7">
        <v>0.0386429</v>
      </c>
      <c r="I4" s="7">
        <v>0.0626516</v>
      </c>
      <c r="J4" s="7">
        <v>0.0746996</v>
      </c>
      <c r="K4" s="7">
        <v>0.0755119</v>
      </c>
      <c r="L4" s="7">
        <v>0.087366</v>
      </c>
      <c r="M4" s="7">
        <v>0.1013737</v>
      </c>
      <c r="N4" s="7">
        <v>0.1135368</v>
      </c>
      <c r="O4" s="7"/>
      <c r="P4" s="7">
        <f t="shared" si="0"/>
        <v>0</v>
      </c>
      <c r="Q4" s="7">
        <f t="shared" si="7"/>
        <v>0</v>
      </c>
      <c r="R4" s="7">
        <f t="shared" si="8"/>
        <v>0.06275427485910297</v>
      </c>
      <c r="S4" s="7">
        <f t="shared" si="9"/>
        <v>0.07517087216902789</v>
      </c>
      <c r="T4" s="7">
        <f t="shared" si="10"/>
        <v>0.07483174039707638</v>
      </c>
      <c r="U4" s="7">
        <f t="shared" si="11"/>
        <v>0.09386363268889668</v>
      </c>
      <c r="V4" s="7">
        <f t="shared" si="12"/>
        <v>0.10154388552937041</v>
      </c>
      <c r="W4" s="7">
        <f t="shared" si="1"/>
        <v>0.11305420530525273</v>
      </c>
      <c r="X4" s="7">
        <f>AO4*AV4/DI4/100</f>
        <v>0.1367266905102936</v>
      </c>
      <c r="Y4" s="7">
        <v>31</v>
      </c>
      <c r="Z4" s="7">
        <v>39</v>
      </c>
      <c r="AA4" s="2">
        <v>44.41455629</v>
      </c>
      <c r="AB4" s="2">
        <v>53.84368819</v>
      </c>
      <c r="AC4" s="2">
        <v>56.21944687</v>
      </c>
      <c r="AD4" s="2">
        <v>70.18109739</v>
      </c>
      <c r="AE4" s="2">
        <v>71.10492206</v>
      </c>
      <c r="AF4" s="2">
        <v>72.34230459</v>
      </c>
      <c r="AG4" s="2">
        <v>70.04228998</v>
      </c>
      <c r="AH4" s="2">
        <v>69.35815694</v>
      </c>
      <c r="AI4" s="2">
        <v>69.12886974</v>
      </c>
      <c r="AJ4" s="2">
        <v>72.69167155</v>
      </c>
      <c r="AK4" s="2">
        <v>76.80492365</v>
      </c>
      <c r="AL4" s="7" t="s">
        <v>0</v>
      </c>
      <c r="AM4" s="2">
        <v>89.05962441</v>
      </c>
      <c r="AN4" s="2">
        <v>93.68611136</v>
      </c>
      <c r="AO4" s="2">
        <v>96.65361897</v>
      </c>
      <c r="AP4" s="19">
        <v>8.997611940298507</v>
      </c>
      <c r="AQ4" s="19">
        <v>8.823731236597569</v>
      </c>
      <c r="AR4" s="19">
        <v>8.168464730290456</v>
      </c>
      <c r="AS4" s="19">
        <v>8.091201982651796</v>
      </c>
      <c r="AT4" s="19">
        <v>8.631145885916204</v>
      </c>
      <c r="AU4" s="7">
        <f t="shared" si="2"/>
        <v>9.595029912563277</v>
      </c>
      <c r="AV4" s="7">
        <f t="shared" si="13"/>
        <v>8.852358974358973</v>
      </c>
      <c r="AW4" s="7">
        <v>34542.37288135593</v>
      </c>
      <c r="AX4" s="7">
        <v>36792.45283018868</v>
      </c>
      <c r="BA4" s="8"/>
      <c r="BB4" s="8"/>
      <c r="BH4" s="7">
        <v>3336</v>
      </c>
      <c r="BI4" s="7">
        <v>3257</v>
      </c>
      <c r="BK4" s="20">
        <v>20616</v>
      </c>
      <c r="BL4" s="20">
        <v>20995.87</v>
      </c>
      <c r="BM4" s="20">
        <v>21341.9</v>
      </c>
      <c r="BN4" s="20">
        <v>21665.36</v>
      </c>
      <c r="BO4" s="20">
        <v>21976.2</v>
      </c>
      <c r="BP4" s="20">
        <v>22283</v>
      </c>
      <c r="BQ4" s="20">
        <v>22592.99</v>
      </c>
      <c r="BR4" s="20">
        <v>22912.03</v>
      </c>
      <c r="BS4" s="20">
        <v>23244.67</v>
      </c>
      <c r="BT4" s="20">
        <v>23594.05</v>
      </c>
      <c r="BU4" s="20">
        <v>23962</v>
      </c>
      <c r="BV4" s="20">
        <v>24370.64</v>
      </c>
      <c r="BW4" s="20">
        <v>24787.78</v>
      </c>
      <c r="BX4" s="20">
        <v>25208.78</v>
      </c>
      <c r="BY4" s="20">
        <v>25630.04</v>
      </c>
      <c r="BZ4" s="20">
        <v>26049</v>
      </c>
      <c r="CA4" s="20">
        <v>26462.55</v>
      </c>
      <c r="CB4" s="20">
        <v>26866.96</v>
      </c>
      <c r="CC4" s="20">
        <v>27267.76</v>
      </c>
      <c r="CD4" s="20">
        <v>27674.78</v>
      </c>
      <c r="CE4" s="20">
        <v>28094</v>
      </c>
      <c r="CF4" s="20">
        <v>28522.65</v>
      </c>
      <c r="CG4" s="20">
        <v>28959.03</v>
      </c>
      <c r="CH4" s="20">
        <v>29402.47</v>
      </c>
      <c r="CI4" s="20">
        <v>29851.73</v>
      </c>
      <c r="CJ4" s="20">
        <v>30305</v>
      </c>
      <c r="CK4" s="20">
        <v>30759.87</v>
      </c>
      <c r="CL4" s="20">
        <v>31213.36</v>
      </c>
      <c r="CM4" s="20">
        <v>31661.9</v>
      </c>
      <c r="CN4" s="20">
        <v>32101.36</v>
      </c>
      <c r="CO4" s="20">
        <v>32527</v>
      </c>
      <c r="CP4" s="20">
        <v>32959.97</v>
      </c>
      <c r="CQ4" s="20">
        <v>33400.41</v>
      </c>
      <c r="CR4" s="20">
        <v>33848.46</v>
      </c>
      <c r="CS4" s="20">
        <v>34304.272</v>
      </c>
      <c r="CT4" s="20">
        <v>34768</v>
      </c>
      <c r="CU4" s="20">
        <v>35220</v>
      </c>
      <c r="CV4" s="20">
        <v>35672</v>
      </c>
      <c r="CW4" s="20">
        <v>36125</v>
      </c>
      <c r="CX4" s="20">
        <v>36580</v>
      </c>
      <c r="CY4" s="20">
        <v>37032</v>
      </c>
      <c r="DA4" s="2">
        <v>63.678539483896</v>
      </c>
      <c r="DB4" s="2">
        <v>63.5732316115424</v>
      </c>
      <c r="DC4" s="2">
        <v>63.6809114431183</v>
      </c>
      <c r="DD4" s="2">
        <v>63.2029694038159</v>
      </c>
      <c r="DE4" s="2">
        <v>61.367885669538</v>
      </c>
      <c r="DF4" s="2">
        <v>60.4972786668866</v>
      </c>
      <c r="DG4" s="2">
        <v>60.4385928613152</v>
      </c>
      <c r="DH4" s="7">
        <f>PWT!DS4</f>
        <v>61.6941900598251</v>
      </c>
      <c r="DI4" s="7">
        <f>PWT!DX4</f>
        <v>62.5783106502484</v>
      </c>
      <c r="DK4" s="7">
        <v>5.25</v>
      </c>
      <c r="DL4" s="10">
        <v>6.21</v>
      </c>
      <c r="DM4" s="9">
        <v>8.83</v>
      </c>
    </row>
    <row r="5" spans="1:117" ht="12.75">
      <c r="A5" s="15" t="s">
        <v>4</v>
      </c>
      <c r="B5" s="15">
        <f t="shared" si="3"/>
        <v>10.945568603536623</v>
      </c>
      <c r="C5" s="15">
        <f t="shared" si="4"/>
        <v>9.451234999999999</v>
      </c>
      <c r="D5" s="15">
        <f t="shared" si="5"/>
        <v>9.287602</v>
      </c>
      <c r="E5" s="15">
        <f t="shared" si="6"/>
        <v>12.316757486365923</v>
      </c>
      <c r="F5" s="15"/>
      <c r="G5" s="7">
        <v>0.0622663</v>
      </c>
      <c r="H5" s="7">
        <v>0.0898112</v>
      </c>
      <c r="I5" s="7">
        <v>0.1159657</v>
      </c>
      <c r="J5" s="7">
        <v>0.1012201</v>
      </c>
      <c r="K5" s="7">
        <v>0.0951168</v>
      </c>
      <c r="L5" s="7">
        <v>0.102694</v>
      </c>
      <c r="M5" s="7">
        <v>0.0992783</v>
      </c>
      <c r="N5" s="7">
        <v>0.1502654</v>
      </c>
      <c r="O5" s="7"/>
      <c r="P5" s="7">
        <f t="shared" si="0"/>
        <v>0</v>
      </c>
      <c r="Q5" s="7">
        <f t="shared" si="7"/>
        <v>0</v>
      </c>
      <c r="R5" s="7">
        <f t="shared" si="8"/>
        <v>0.11528100258093894</v>
      </c>
      <c r="S5" s="7">
        <f t="shared" si="9"/>
        <v>0.10168357480467613</v>
      </c>
      <c r="T5" s="7">
        <f t="shared" si="10"/>
        <v>0.09510002550506595</v>
      </c>
      <c r="U5" s="7">
        <f t="shared" si="11"/>
        <v>0.10400313405260216</v>
      </c>
      <c r="V5" s="7">
        <f t="shared" si="12"/>
        <v>0.10126666027835475</v>
      </c>
      <c r="W5" s="7">
        <f t="shared" si="1"/>
        <v>0.15347298372816984</v>
      </c>
      <c r="X5" s="7">
        <f>AO5*AV5/DI5/100</f>
        <v>0.16527579059012631</v>
      </c>
      <c r="Y5" s="7">
        <v>61</v>
      </c>
      <c r="Z5" s="7">
        <v>72</v>
      </c>
      <c r="AA5" s="2">
        <v>82.14872451</v>
      </c>
      <c r="AB5" s="2">
        <v>71.70651441</v>
      </c>
      <c r="AC5" s="2">
        <v>71.1641842</v>
      </c>
      <c r="AD5" s="2">
        <v>80.06213203</v>
      </c>
      <c r="AE5" s="2">
        <v>81.70480456</v>
      </c>
      <c r="AF5" s="2">
        <v>82.91054259</v>
      </c>
      <c r="AG5" s="2">
        <v>83.83983214</v>
      </c>
      <c r="AH5" s="2">
        <v>132.1589888</v>
      </c>
      <c r="AI5" s="2">
        <v>130.874154</v>
      </c>
      <c r="AJ5" s="2">
        <v>142.4881564</v>
      </c>
      <c r="AK5" s="2">
        <v>148.2543844</v>
      </c>
      <c r="AL5" s="2">
        <v>152.7412164</v>
      </c>
      <c r="AM5" s="7" t="s">
        <v>0</v>
      </c>
      <c r="AN5" s="2">
        <v>156.4323388</v>
      </c>
      <c r="AO5" s="2">
        <v>160.7630033</v>
      </c>
      <c r="AP5" s="19">
        <v>8.814525139664804</v>
      </c>
      <c r="AQ5" s="19">
        <v>9.03820816864295</v>
      </c>
      <c r="AR5" s="19">
        <v>8.702301790281329</v>
      </c>
      <c r="AS5" s="19">
        <v>8.609056603773583</v>
      </c>
      <c r="AT5" s="19">
        <v>8.297826086956524</v>
      </c>
      <c r="AU5" s="7">
        <f t="shared" si="2"/>
        <v>7.171314741035857</v>
      </c>
      <c r="AV5" s="7">
        <f t="shared" si="13"/>
        <v>6.932592592592593</v>
      </c>
      <c r="AW5" s="7">
        <v>18000</v>
      </c>
      <c r="AX5" s="7">
        <v>19285.714285714286</v>
      </c>
      <c r="BA5" s="8"/>
      <c r="BB5" s="8"/>
      <c r="BH5" s="7">
        <v>1296</v>
      </c>
      <c r="BI5" s="7">
        <v>1337</v>
      </c>
      <c r="BK5" s="20">
        <v>10529.677</v>
      </c>
      <c r="BL5" s="20">
        <v>10742.833</v>
      </c>
      <c r="BM5" s="20">
        <v>11008.253</v>
      </c>
      <c r="BN5" s="20">
        <v>11221.408</v>
      </c>
      <c r="BO5" s="20">
        <v>11443.787</v>
      </c>
      <c r="BP5" s="20">
        <v>11670.264</v>
      </c>
      <c r="BQ5" s="20">
        <v>11939.783</v>
      </c>
      <c r="BR5" s="20">
        <v>12091.451</v>
      </c>
      <c r="BS5" s="20">
        <v>12306.657</v>
      </c>
      <c r="BT5" s="20">
        <v>12566.952</v>
      </c>
      <c r="BU5" s="20">
        <v>12817</v>
      </c>
      <c r="BV5" s="20">
        <v>13067</v>
      </c>
      <c r="BW5" s="20">
        <v>13304</v>
      </c>
      <c r="BX5" s="20">
        <v>13505</v>
      </c>
      <c r="BY5" s="20">
        <v>13723</v>
      </c>
      <c r="BZ5" s="20">
        <v>13893</v>
      </c>
      <c r="CA5" s="20">
        <v>14033</v>
      </c>
      <c r="CB5" s="20">
        <v>14192</v>
      </c>
      <c r="CC5" s="20">
        <v>14359</v>
      </c>
      <c r="CD5" s="20">
        <v>14516</v>
      </c>
      <c r="CE5" s="20">
        <v>14695</v>
      </c>
      <c r="CF5" s="20">
        <v>14923</v>
      </c>
      <c r="CG5" s="20">
        <v>15184</v>
      </c>
      <c r="CH5" s="20">
        <v>15393</v>
      </c>
      <c r="CI5" s="20">
        <v>15579</v>
      </c>
      <c r="CJ5" s="20">
        <v>15788</v>
      </c>
      <c r="CK5" s="20">
        <v>16018</v>
      </c>
      <c r="CL5" s="20">
        <v>16264</v>
      </c>
      <c r="CM5" s="20">
        <v>16538</v>
      </c>
      <c r="CN5" s="20">
        <v>16833</v>
      </c>
      <c r="CO5" s="20">
        <v>17085</v>
      </c>
      <c r="CP5" s="20">
        <v>17284</v>
      </c>
      <c r="CQ5" s="20">
        <v>17489</v>
      </c>
      <c r="CR5" s="20">
        <v>17657</v>
      </c>
      <c r="CS5" s="20">
        <v>17838</v>
      </c>
      <c r="CT5" s="20">
        <v>18072</v>
      </c>
      <c r="CU5" s="20">
        <v>18311</v>
      </c>
      <c r="CV5" s="20">
        <v>18524</v>
      </c>
      <c r="CW5" s="20">
        <v>18730</v>
      </c>
      <c r="CX5" s="20">
        <v>18937</v>
      </c>
      <c r="CY5" s="20">
        <v>19157</v>
      </c>
      <c r="DA5" s="2">
        <v>61.4347854014598</v>
      </c>
      <c r="DB5" s="2">
        <v>61.8687969792764</v>
      </c>
      <c r="DC5" s="2">
        <v>62.811910130327</v>
      </c>
      <c r="DD5" s="2">
        <v>63.7367839919384</v>
      </c>
      <c r="DE5" s="2">
        <v>65.1200884835284</v>
      </c>
      <c r="DF5" s="2">
        <v>66.2729477091002</v>
      </c>
      <c r="DG5" s="2">
        <v>66.9492068607861</v>
      </c>
      <c r="DH5" s="7">
        <f>PWT!DS5</f>
        <v>66.5802795770359</v>
      </c>
      <c r="DI5" s="7">
        <f>PWT!DX5</f>
        <v>67.4330101136482</v>
      </c>
      <c r="DK5" s="7">
        <v>9.73</v>
      </c>
      <c r="DL5" s="10">
        <v>10.24</v>
      </c>
      <c r="DM5" s="9">
        <v>10.92</v>
      </c>
    </row>
    <row r="6" spans="1:117" ht="12.75">
      <c r="A6" s="15" t="s">
        <v>5</v>
      </c>
      <c r="B6" s="15">
        <f t="shared" si="3"/>
        <v>9.40391865444498</v>
      </c>
      <c r="C6" s="15">
        <f t="shared" si="4"/>
        <v>9.535838333333334</v>
      </c>
      <c r="D6" s="15">
        <f t="shared" si="5"/>
        <v>9.048715999999999</v>
      </c>
      <c r="E6" s="15">
        <f t="shared" si="6"/>
        <v>10.388253578000965</v>
      </c>
      <c r="F6" s="15"/>
      <c r="G6" s="7">
        <v>0.0599103</v>
      </c>
      <c r="H6" s="7">
        <v>0.0565742</v>
      </c>
      <c r="I6" s="7">
        <v>0.0975092</v>
      </c>
      <c r="J6" s="7">
        <v>0.1129463</v>
      </c>
      <c r="K6" s="7">
        <v>0.1254958</v>
      </c>
      <c r="L6" s="7">
        <v>0.1197145</v>
      </c>
      <c r="M6" s="7">
        <v>0.0986557</v>
      </c>
      <c r="N6" s="7">
        <v>0.0907869</v>
      </c>
      <c r="O6" s="7"/>
      <c r="P6" s="7">
        <f t="shared" si="0"/>
        <v>0</v>
      </c>
      <c r="Q6" s="7">
        <f t="shared" si="7"/>
        <v>0</v>
      </c>
      <c r="R6" s="7">
        <f t="shared" si="8"/>
        <v>0.0962077885048287</v>
      </c>
      <c r="S6" s="7">
        <f t="shared" si="9"/>
        <v>0.11212903834011595</v>
      </c>
      <c r="T6" s="7">
        <f t="shared" si="10"/>
        <v>0.12446146777119363</v>
      </c>
      <c r="U6" s="7">
        <f t="shared" si="11"/>
        <v>0.11938683691763669</v>
      </c>
      <c r="V6" s="7">
        <f t="shared" si="12"/>
        <v>0.10251101808637215</v>
      </c>
      <c r="W6" s="7">
        <f t="shared" si="1"/>
        <v>0.08840550765320514</v>
      </c>
      <c r="X6" s="7">
        <f>AO6*AV6/DI6/100</f>
        <v>0.08714117124684309</v>
      </c>
      <c r="Y6" s="7">
        <v>50</v>
      </c>
      <c r="Z6" s="7">
        <v>77</v>
      </c>
      <c r="AA6" s="2">
        <v>88.75303776</v>
      </c>
      <c r="AB6" s="2">
        <v>90.56933968</v>
      </c>
      <c r="AC6" s="2">
        <v>92.64325857</v>
      </c>
      <c r="AD6" s="2">
        <v>98.60333245</v>
      </c>
      <c r="AE6" s="2">
        <v>103.7217823</v>
      </c>
      <c r="AF6" s="2">
        <v>105.7493618</v>
      </c>
      <c r="AG6" s="2">
        <v>106.5972463</v>
      </c>
      <c r="AH6" s="2">
        <v>106.2128582</v>
      </c>
      <c r="AI6" s="2">
        <v>105.3394917</v>
      </c>
      <c r="AJ6" s="2">
        <v>104.3246898</v>
      </c>
      <c r="AK6" s="2">
        <v>103.2630975</v>
      </c>
      <c r="AL6" s="2">
        <v>95.53882129</v>
      </c>
      <c r="AM6" s="2">
        <v>98.99126175</v>
      </c>
      <c r="AN6" s="2">
        <v>99.07876975</v>
      </c>
      <c r="AO6" s="2">
        <v>99.03298301</v>
      </c>
      <c r="AP6" s="19">
        <v>6.673111782477342</v>
      </c>
      <c r="AQ6" s="19">
        <v>7.663144329896906</v>
      </c>
      <c r="AR6" s="19">
        <v>8.622047244094489</v>
      </c>
      <c r="AS6" s="19">
        <v>8.17388535031847</v>
      </c>
      <c r="AT6" s="19">
        <v>6.684090909090908</v>
      </c>
      <c r="AU6" s="7">
        <f t="shared" si="2"/>
        <v>5.704343503386566</v>
      </c>
      <c r="AV6" s="7">
        <f t="shared" si="13"/>
        <v>5.9628865979381445</v>
      </c>
      <c r="AW6" s="7">
        <v>7941.176470588235</v>
      </c>
      <c r="AX6" s="7">
        <v>8083.333333333333</v>
      </c>
      <c r="BA6" s="8"/>
      <c r="BB6" s="8"/>
      <c r="BH6" s="7">
        <v>459</v>
      </c>
      <c r="BI6" s="7">
        <v>482</v>
      </c>
      <c r="BK6" s="20">
        <v>7069.2598</v>
      </c>
      <c r="BL6" s="20">
        <v>7108.3774</v>
      </c>
      <c r="BM6" s="20">
        <v>7151.5071</v>
      </c>
      <c r="BN6" s="20">
        <v>7193.6338</v>
      </c>
      <c r="BO6" s="20">
        <v>7236.7635</v>
      </c>
      <c r="BP6" s="20">
        <v>7276.8842</v>
      </c>
      <c r="BQ6" s="20">
        <v>7330.0441</v>
      </c>
      <c r="BR6" s="20">
        <v>7360.1346</v>
      </c>
      <c r="BS6" s="20">
        <v>7384.2069</v>
      </c>
      <c r="BT6" s="20">
        <v>7406.2733</v>
      </c>
      <c r="BU6" s="20">
        <v>7448.4</v>
      </c>
      <c r="BV6" s="20">
        <v>7482.4</v>
      </c>
      <c r="BW6" s="20">
        <v>7525.3</v>
      </c>
      <c r="BX6" s="20">
        <v>7567.2</v>
      </c>
      <c r="BY6" s="20">
        <v>7580.1</v>
      </c>
      <c r="BZ6" s="20">
        <v>7560.2</v>
      </c>
      <c r="CA6" s="20">
        <v>7547.2</v>
      </c>
      <c r="CB6" s="20">
        <v>7549.2</v>
      </c>
      <c r="CC6" s="20">
        <v>7543.2</v>
      </c>
      <c r="CD6" s="20">
        <v>7530.2</v>
      </c>
      <c r="CE6" s="20">
        <v>7530.2</v>
      </c>
      <c r="CF6" s="20">
        <v>7550.2</v>
      </c>
      <c r="CG6" s="20">
        <v>7557.2</v>
      </c>
      <c r="CH6" s="20">
        <v>7548.2</v>
      </c>
      <c r="CI6" s="20">
        <v>7552.2</v>
      </c>
      <c r="CJ6" s="20">
        <v>7559.2</v>
      </c>
      <c r="CK6" s="20">
        <v>7569.1</v>
      </c>
      <c r="CL6" s="20">
        <v>7579.1</v>
      </c>
      <c r="CM6" s="20">
        <v>7596.1</v>
      </c>
      <c r="CN6" s="20">
        <v>7623.6</v>
      </c>
      <c r="CO6" s="20">
        <v>7718.2</v>
      </c>
      <c r="CP6" s="20">
        <v>7795.8</v>
      </c>
      <c r="CQ6" s="20">
        <v>7913.8</v>
      </c>
      <c r="CR6" s="20">
        <v>7991.5</v>
      </c>
      <c r="CS6" s="20">
        <v>8029.7</v>
      </c>
      <c r="CT6" s="20">
        <v>8046.5</v>
      </c>
      <c r="CU6" s="20">
        <v>8059.4</v>
      </c>
      <c r="CV6" s="20">
        <v>8072.2</v>
      </c>
      <c r="CW6" s="20">
        <v>8078.4</v>
      </c>
      <c r="CX6" s="20">
        <v>8092.3</v>
      </c>
      <c r="CY6" s="20">
        <v>8110.2</v>
      </c>
      <c r="DA6" s="2">
        <v>65.8342692962542</v>
      </c>
      <c r="DB6" s="2">
        <v>63.4667263955892</v>
      </c>
      <c r="DC6" s="2">
        <v>61.5603945596553</v>
      </c>
      <c r="DD6" s="2">
        <v>61.8970725251456</v>
      </c>
      <c r="DE6" s="2">
        <v>64.1784615384615</v>
      </c>
      <c r="DF6" s="2">
        <v>67.5093130377234</v>
      </c>
      <c r="DG6" s="2">
        <v>67.6303713579352</v>
      </c>
      <c r="DH6" s="7">
        <f>PWT!DS6</f>
        <v>67.3152479184789</v>
      </c>
      <c r="DI6" s="7">
        <f>PWT!DX6</f>
        <v>67.7661820118763</v>
      </c>
      <c r="DK6" s="7">
        <v>7.33</v>
      </c>
      <c r="DL6" s="10">
        <v>7.35</v>
      </c>
      <c r="DM6" s="9">
        <v>8.35</v>
      </c>
    </row>
    <row r="7" spans="1:117" ht="12.75">
      <c r="A7" s="15" t="s">
        <v>6</v>
      </c>
      <c r="B7" s="15">
        <f t="shared" si="3"/>
        <v>3.8460651087176863</v>
      </c>
      <c r="C7" s="15">
        <f t="shared" si="4"/>
        <v>3.096961666666667</v>
      </c>
      <c r="D7" s="15">
        <f t="shared" si="5"/>
        <v>2.9415820000000004</v>
      </c>
      <c r="E7" s="15">
        <f t="shared" si="6"/>
        <v>4.721281195691835</v>
      </c>
      <c r="F7" s="15"/>
      <c r="G7" s="7">
        <v>0.0135886</v>
      </c>
      <c r="H7" s="7">
        <v>0.0224526</v>
      </c>
      <c r="I7" s="7">
        <v>0.0342231</v>
      </c>
      <c r="J7" s="7">
        <v>0.0398175</v>
      </c>
      <c r="K7" s="7">
        <v>0.0369973</v>
      </c>
      <c r="L7" s="7">
        <v>0.0387386</v>
      </c>
      <c r="M7" s="7">
        <v>0.04054</v>
      </c>
      <c r="N7" s="7"/>
      <c r="O7" s="7"/>
      <c r="P7" s="7">
        <f t="shared" si="0"/>
        <v>0</v>
      </c>
      <c r="Q7" s="7">
        <f t="shared" si="7"/>
        <v>0</v>
      </c>
      <c r="R7" s="7"/>
      <c r="S7" s="7">
        <f t="shared" si="9"/>
        <v>0.03958183872826255</v>
      </c>
      <c r="T7" s="7">
        <f t="shared" si="10"/>
        <v>0.036837948215030225</v>
      </c>
      <c r="U7" s="7">
        <f t="shared" si="11"/>
        <v>0.038390632606762606</v>
      </c>
      <c r="V7" s="7">
        <f t="shared" si="12"/>
        <v>0.037344555256244194</v>
      </c>
      <c r="W7" s="7">
        <f t="shared" si="1"/>
        <v>0.03509422461505601</v>
      </c>
      <c r="X7" s="7">
        <f>AO7*AV7/DI7/100</f>
        <v>0.08469393516953573</v>
      </c>
      <c r="Y7" s="7">
        <v>8</v>
      </c>
      <c r="Z7" s="7">
        <v>13</v>
      </c>
      <c r="AA7" s="7" t="s">
        <v>0</v>
      </c>
      <c r="AB7" s="2">
        <v>18.94437827</v>
      </c>
      <c r="AC7" s="2">
        <v>17.51900604</v>
      </c>
      <c r="AD7" s="2">
        <v>18.91435117</v>
      </c>
      <c r="AE7" s="2">
        <v>18.97898918</v>
      </c>
      <c r="AF7" s="2">
        <v>19.06994971</v>
      </c>
      <c r="AG7" s="2">
        <v>19.15539198</v>
      </c>
      <c r="AH7" s="2">
        <v>19.22708274</v>
      </c>
      <c r="AI7" s="2">
        <v>19.1620104</v>
      </c>
      <c r="AJ7" s="2">
        <v>19.16203684</v>
      </c>
      <c r="AK7" s="2">
        <v>19.23193346</v>
      </c>
      <c r="AL7" s="7" t="s">
        <v>0</v>
      </c>
      <c r="AM7" s="2">
        <v>42.14993498</v>
      </c>
      <c r="AN7" s="2">
        <v>44.76214776</v>
      </c>
      <c r="AO7" s="2">
        <v>45.73468823</v>
      </c>
      <c r="AP7" s="19">
        <v>10.368887927304197</v>
      </c>
      <c r="AQ7" s="19">
        <v>10.694689936873376</v>
      </c>
      <c r="AR7" s="19">
        <v>11.030533596837945</v>
      </c>
      <c r="AS7" s="19">
        <v>10.886134641105663</v>
      </c>
      <c r="AT7" s="19">
        <v>10.806310013717422</v>
      </c>
      <c r="AU7" s="7">
        <f t="shared" si="2"/>
        <v>10.283214214147351</v>
      </c>
      <c r="AV7" s="7">
        <f t="shared" si="13"/>
        <v>10.918374681196383</v>
      </c>
      <c r="AW7" s="7">
        <v>116646.15384615386</v>
      </c>
      <c r="AX7" s="7">
        <v>128746.26865671642</v>
      </c>
      <c r="BA7" s="8"/>
      <c r="BB7" s="8"/>
      <c r="BH7" s="7">
        <v>12316</v>
      </c>
      <c r="BI7" s="7">
        <v>14057</v>
      </c>
      <c r="BK7" s="20">
        <v>51419</v>
      </c>
      <c r="BL7" s="20">
        <v>52685.82</v>
      </c>
      <c r="BM7" s="20">
        <v>54006.472</v>
      </c>
      <c r="BN7" s="20">
        <v>55383.008</v>
      </c>
      <c r="BO7" s="20">
        <v>56817.5</v>
      </c>
      <c r="BP7" s="20">
        <v>58312</v>
      </c>
      <c r="BQ7" s="20">
        <v>59865.14</v>
      </c>
      <c r="BR7" s="20">
        <v>61475.552</v>
      </c>
      <c r="BS7" s="20">
        <v>63145.288</v>
      </c>
      <c r="BT7" s="20">
        <v>64876.42</v>
      </c>
      <c r="BU7" s="20">
        <v>66671</v>
      </c>
      <c r="BV7" s="20">
        <v>68527.664</v>
      </c>
      <c r="BW7" s="20">
        <v>70445.032</v>
      </c>
      <c r="BX7" s="20">
        <v>72425.168</v>
      </c>
      <c r="BY7" s="20">
        <v>74470.144</v>
      </c>
      <c r="BZ7" s="20">
        <v>76582</v>
      </c>
      <c r="CA7" s="20">
        <v>78572.992</v>
      </c>
      <c r="CB7" s="20">
        <v>80556.224</v>
      </c>
      <c r="CC7" s="20">
        <v>82555.744</v>
      </c>
      <c r="CD7" s="20">
        <v>84595.648</v>
      </c>
      <c r="CE7" s="20">
        <v>86700</v>
      </c>
      <c r="CF7" s="20">
        <v>88631.712</v>
      </c>
      <c r="CG7" s="20">
        <v>90825.216</v>
      </c>
      <c r="CH7" s="20">
        <v>93185.664</v>
      </c>
      <c r="CI7" s="20">
        <v>95618.208</v>
      </c>
      <c r="CJ7" s="20">
        <v>98028</v>
      </c>
      <c r="CK7" s="20">
        <v>100956.86</v>
      </c>
      <c r="CL7" s="20">
        <v>103570.67</v>
      </c>
      <c r="CM7" s="20">
        <v>105954.05</v>
      </c>
      <c r="CN7" s="20">
        <v>108191.62</v>
      </c>
      <c r="CO7" s="20">
        <v>110368</v>
      </c>
      <c r="CP7" s="20">
        <v>112426.78</v>
      </c>
      <c r="CQ7" s="20">
        <v>114311.55</v>
      </c>
      <c r="CR7" s="20">
        <v>116106.93</v>
      </c>
      <c r="CS7" s="20">
        <v>117897.54</v>
      </c>
      <c r="CT7" s="20">
        <v>119768</v>
      </c>
      <c r="CU7" s="20">
        <v>121679.34</v>
      </c>
      <c r="CV7" s="20">
        <v>124381.41</v>
      </c>
      <c r="CW7" s="20">
        <v>126564.7</v>
      </c>
      <c r="CX7" s="20">
        <v>128787.32</v>
      </c>
      <c r="CY7" s="20">
        <v>131050</v>
      </c>
      <c r="DA7" s="2">
        <v>54.1580081395349</v>
      </c>
      <c r="DB7" s="2">
        <v>51.5349072665425</v>
      </c>
      <c r="DC7" s="2">
        <v>51.1686908647844</v>
      </c>
      <c r="DD7" s="2">
        <v>51.186164704326</v>
      </c>
      <c r="DE7" s="2">
        <v>52.4578577447974</v>
      </c>
      <c r="DF7" s="2">
        <v>53.6339621164523</v>
      </c>
      <c r="DG7" s="2">
        <v>54.9190743921836</v>
      </c>
      <c r="DH7" s="7">
        <f>PWT!DS7</f>
        <v>56.1480789977524</v>
      </c>
      <c r="DI7" s="7">
        <f>PWT!DX7</f>
        <v>58.959175887066</v>
      </c>
      <c r="DK7" s="7">
        <v>0.61</v>
      </c>
      <c r="DL7" s="10">
        <v>0.86</v>
      </c>
      <c r="DM7" s="9">
        <v>2.58</v>
      </c>
    </row>
    <row r="8" spans="1:117" ht="12.75">
      <c r="A8" s="15" t="s">
        <v>7</v>
      </c>
      <c r="B8" s="15">
        <f t="shared" si="3"/>
        <v>10.540692595523321</v>
      </c>
      <c r="C8" s="15">
        <f t="shared" si="4"/>
        <v>9.578126666666668</v>
      </c>
      <c r="D8" s="15">
        <f t="shared" si="5"/>
        <v>9.303818</v>
      </c>
      <c r="E8" s="15">
        <f t="shared" si="6"/>
        <v>11.913922671941975</v>
      </c>
      <c r="F8" s="15"/>
      <c r="G8" s="7">
        <v>0.063929</v>
      </c>
      <c r="H8" s="7">
        <v>0.0882526</v>
      </c>
      <c r="I8" s="7">
        <v>0.096795</v>
      </c>
      <c r="J8" s="7">
        <v>0.1039896</v>
      </c>
      <c r="K8" s="7">
        <v>0.1122247</v>
      </c>
      <c r="L8" s="7">
        <v>0.1094967</v>
      </c>
      <c r="M8" s="7">
        <v>0.0994024</v>
      </c>
      <c r="N8" s="7">
        <v>0.1343694</v>
      </c>
      <c r="O8" s="7"/>
      <c r="P8" s="7">
        <f t="shared" si="0"/>
        <v>0</v>
      </c>
      <c r="Q8" s="7">
        <f t="shared" si="7"/>
        <v>0</v>
      </c>
      <c r="R8" s="7">
        <f t="shared" si="8"/>
        <v>0.09617919829476346</v>
      </c>
      <c r="S8" s="7">
        <f t="shared" si="9"/>
        <v>0.10363680351303335</v>
      </c>
      <c r="T8" s="7">
        <f t="shared" si="10"/>
        <v>0.1121946770197228</v>
      </c>
      <c r="U8" s="7">
        <f t="shared" si="11"/>
        <v>0.11150304133612941</v>
      </c>
      <c r="V8" s="7">
        <f t="shared" si="12"/>
        <v>0.10187389033764431</v>
      </c>
      <c r="W8" s="7">
        <f t="shared" si="1"/>
        <v>0.13444691278609508</v>
      </c>
      <c r="X8" s="7">
        <f>AO8*AV8/DI8/100</f>
        <v>0.1401254208110038</v>
      </c>
      <c r="Y8" s="7">
        <v>76</v>
      </c>
      <c r="Z8" s="7">
        <v>79</v>
      </c>
      <c r="AA8" s="2">
        <v>81.11880038</v>
      </c>
      <c r="AB8" s="2">
        <v>83.50306205</v>
      </c>
      <c r="AC8" s="2">
        <v>90.93535014</v>
      </c>
      <c r="AD8" s="2">
        <v>101.492249</v>
      </c>
      <c r="AE8" s="2">
        <v>102.9473822</v>
      </c>
      <c r="AF8" s="2">
        <v>103.5052762</v>
      </c>
      <c r="AG8" s="2">
        <v>141.8039846</v>
      </c>
      <c r="AH8" s="2">
        <v>144.4280228</v>
      </c>
      <c r="AI8" s="2">
        <v>146.2260838</v>
      </c>
      <c r="AJ8" s="2">
        <v>146.3189455</v>
      </c>
      <c r="AK8" s="2">
        <v>147.0897829</v>
      </c>
      <c r="AL8" s="7" t="s">
        <v>0</v>
      </c>
      <c r="AM8" s="7" t="s">
        <v>0</v>
      </c>
      <c r="AN8" s="7" t="s">
        <v>0</v>
      </c>
      <c r="AO8" s="7">
        <v>154</v>
      </c>
      <c r="AP8" s="19">
        <v>7.472587719298246</v>
      </c>
      <c r="AQ8" s="19">
        <v>7.925571725571726</v>
      </c>
      <c r="AR8" s="19">
        <v>8.093891402714931</v>
      </c>
      <c r="AS8" s="19">
        <v>7.4024937655860334</v>
      </c>
      <c r="AT8" s="19">
        <v>6.625815217391305</v>
      </c>
      <c r="AU8" s="7">
        <f t="shared" si="2"/>
        <v>6.076748544934399</v>
      </c>
      <c r="AV8" s="7">
        <f t="shared" si="13"/>
        <v>6.013079019073571</v>
      </c>
      <c r="AW8" s="7">
        <v>10138.888888888889</v>
      </c>
      <c r="AX8" s="7">
        <v>10194.444444444443</v>
      </c>
      <c r="BA8" s="8"/>
      <c r="BB8" s="8"/>
      <c r="BH8" s="7">
        <v>616</v>
      </c>
      <c r="BI8" s="7">
        <v>613</v>
      </c>
      <c r="BK8" s="20">
        <v>9106.9839</v>
      </c>
      <c r="BL8" s="20">
        <v>9153.922</v>
      </c>
      <c r="BM8" s="20">
        <v>9205.8534</v>
      </c>
      <c r="BN8" s="20">
        <v>9270.7678</v>
      </c>
      <c r="BO8" s="20">
        <v>9354.6571</v>
      </c>
      <c r="BP8" s="20">
        <v>9435.5504</v>
      </c>
      <c r="BQ8" s="20">
        <v>9495.4713</v>
      </c>
      <c r="BR8" s="20">
        <v>9544.4067</v>
      </c>
      <c r="BS8" s="20">
        <v>9577.3633</v>
      </c>
      <c r="BT8" s="20">
        <v>9600.3329</v>
      </c>
      <c r="BU8" s="20">
        <v>9625.3</v>
      </c>
      <c r="BV8" s="20">
        <v>9660.3</v>
      </c>
      <c r="BW8" s="20">
        <v>9696.2</v>
      </c>
      <c r="BX8" s="20">
        <v>9725.2</v>
      </c>
      <c r="BY8" s="20">
        <v>9755.1</v>
      </c>
      <c r="BZ8" s="20">
        <v>9782.1</v>
      </c>
      <c r="CA8" s="20">
        <v>9798.1</v>
      </c>
      <c r="CB8" s="20">
        <v>9809.1</v>
      </c>
      <c r="CC8" s="20">
        <v>9817</v>
      </c>
      <c r="CD8" s="20">
        <v>9824</v>
      </c>
      <c r="CE8" s="20">
        <v>9834</v>
      </c>
      <c r="CF8" s="20">
        <v>9841</v>
      </c>
      <c r="CG8" s="20">
        <v>9849</v>
      </c>
      <c r="CH8" s="20">
        <v>9854</v>
      </c>
      <c r="CI8" s="20">
        <v>9855</v>
      </c>
      <c r="CJ8" s="20">
        <v>9857</v>
      </c>
      <c r="CK8" s="20">
        <v>9859</v>
      </c>
      <c r="CL8" s="20">
        <v>9870</v>
      </c>
      <c r="CM8" s="20">
        <v>9904</v>
      </c>
      <c r="CN8" s="20">
        <v>9940</v>
      </c>
      <c r="CO8" s="20">
        <v>9968</v>
      </c>
      <c r="CP8" s="20">
        <v>10006</v>
      </c>
      <c r="CQ8" s="20">
        <v>10047</v>
      </c>
      <c r="CR8" s="20">
        <v>10086</v>
      </c>
      <c r="CS8" s="20">
        <v>10116</v>
      </c>
      <c r="CT8" s="20">
        <v>10137</v>
      </c>
      <c r="CU8" s="20">
        <v>10155</v>
      </c>
      <c r="CV8" s="20">
        <v>10180</v>
      </c>
      <c r="CW8" s="20">
        <v>10203</v>
      </c>
      <c r="CX8" s="20">
        <v>10222</v>
      </c>
      <c r="CY8" s="20">
        <v>10254</v>
      </c>
      <c r="DA8" s="2">
        <v>64.4998760829038</v>
      </c>
      <c r="DB8" s="2">
        <v>63.4938939458086</v>
      </c>
      <c r="DC8" s="2">
        <v>63.0247873002698</v>
      </c>
      <c r="DD8" s="2">
        <v>63.8585410923941</v>
      </c>
      <c r="DE8" s="2">
        <v>65.602118411699</v>
      </c>
      <c r="DF8" s="2">
        <v>67.3789460336782</v>
      </c>
      <c r="DG8" s="2">
        <v>66.9563446836688</v>
      </c>
      <c r="DH8" s="7">
        <f>PWT!DS8</f>
        <v>66.133421789914</v>
      </c>
      <c r="DI8" s="7">
        <f>PWT!DX8</f>
        <v>66.0846664065548</v>
      </c>
      <c r="DK8" s="7">
        <v>7.67</v>
      </c>
      <c r="DL8" s="10">
        <v>8.78</v>
      </c>
      <c r="DM8" s="9">
        <v>9.34</v>
      </c>
    </row>
    <row r="9" spans="1:117" ht="12.75">
      <c r="A9" s="15" t="s">
        <v>8</v>
      </c>
      <c r="B9" s="15">
        <f t="shared" si="3"/>
        <v>2.378115764052847</v>
      </c>
      <c r="C9" s="15">
        <f t="shared" si="4"/>
        <v>1.7766933333333332</v>
      </c>
      <c r="D9" s="15">
        <f t="shared" si="5"/>
        <v>1.3939259999999998</v>
      </c>
      <c r="E9" s="15">
        <f t="shared" si="6"/>
        <v>3.5660663752951245</v>
      </c>
      <c r="F9" s="15"/>
      <c r="G9" s="7">
        <v>0.0038729</v>
      </c>
      <c r="H9" s="7">
        <v>0.0059845</v>
      </c>
      <c r="I9" s="7">
        <v>0.0084104</v>
      </c>
      <c r="J9" s="7">
        <v>0.0174593</v>
      </c>
      <c r="K9" s="7">
        <v>0.0339692</v>
      </c>
      <c r="L9" s="7">
        <v>0.0369053</v>
      </c>
      <c r="M9" s="7">
        <v>0.0225949</v>
      </c>
      <c r="N9" s="7">
        <v>0.0320341</v>
      </c>
      <c r="O9" s="7"/>
      <c r="P9" s="7">
        <f t="shared" si="0"/>
        <v>0.003951942891473616</v>
      </c>
      <c r="Q9" s="7">
        <f t="shared" si="7"/>
        <v>0.006343841146826702</v>
      </c>
      <c r="R9" s="7">
        <f t="shared" si="8"/>
        <v>0.010047349998865411</v>
      </c>
      <c r="S9" s="7">
        <f t="shared" si="9"/>
        <v>0.018763121098594827</v>
      </c>
      <c r="T9" s="7">
        <f t="shared" si="10"/>
        <v>0.033710579692620715</v>
      </c>
      <c r="U9" s="7">
        <f t="shared" si="11"/>
        <v>0.040068499792091136</v>
      </c>
      <c r="V9" s="7">
        <f t="shared" si="12"/>
        <v>0.02719840429112168</v>
      </c>
      <c r="W9" s="7">
        <f t="shared" si="1"/>
        <v>0.036957991055392214</v>
      </c>
      <c r="X9" s="7">
        <f>AN9*AV9/DI9/100</f>
        <v>0.047875927709364004</v>
      </c>
      <c r="Y9" s="7">
        <v>2</v>
      </c>
      <c r="Z9" s="7">
        <v>3</v>
      </c>
      <c r="AA9" s="2">
        <v>4.412254371</v>
      </c>
      <c r="AB9" s="2">
        <v>8.458193501</v>
      </c>
      <c r="AC9" s="2">
        <v>15.69942346</v>
      </c>
      <c r="AD9" s="2">
        <v>18.162714</v>
      </c>
      <c r="AE9" s="2">
        <v>11.89083618</v>
      </c>
      <c r="AF9" s="2">
        <v>11.98710783</v>
      </c>
      <c r="AG9" s="2">
        <v>13.12968629</v>
      </c>
      <c r="AH9" s="2">
        <v>14.47338555</v>
      </c>
      <c r="AI9" s="2">
        <v>15.02118434</v>
      </c>
      <c r="AJ9" s="2">
        <v>15.7070384</v>
      </c>
      <c r="AK9" s="2">
        <v>16.93077145</v>
      </c>
      <c r="AL9" s="7" t="s">
        <v>0</v>
      </c>
      <c r="AM9" s="2">
        <v>20.97632874</v>
      </c>
      <c r="AN9" s="2">
        <v>21.7833148</v>
      </c>
      <c r="AO9" s="7">
        <v>24</v>
      </c>
      <c r="AP9" s="19">
        <v>11.328566051938276</v>
      </c>
      <c r="AQ9" s="19">
        <v>11.587982832618025</v>
      </c>
      <c r="AR9" s="19">
        <v>10.912240184757506</v>
      </c>
      <c r="AS9" s="19">
        <v>10.981944100915161</v>
      </c>
      <c r="AT9" s="19">
        <v>11.12518471606502</v>
      </c>
      <c r="AU9" s="7">
        <f t="shared" si="2"/>
        <v>11.54337899543379</v>
      </c>
      <c r="AV9" s="7">
        <f t="shared" si="13"/>
        <v>11.18886679920477</v>
      </c>
      <c r="AW9" s="7">
        <v>6187.5</v>
      </c>
      <c r="AX9" s="7">
        <v>7185.714285714286</v>
      </c>
      <c r="BA9" s="7">
        <v>212</v>
      </c>
      <c r="BB9" s="7">
        <v>251</v>
      </c>
      <c r="BC9" s="7">
        <v>301</v>
      </c>
      <c r="BD9" s="7">
        <v>351</v>
      </c>
      <c r="BE9" s="7">
        <v>378</v>
      </c>
      <c r="BF9" s="7">
        <v>444</v>
      </c>
      <c r="BG9" s="7">
        <v>527</v>
      </c>
      <c r="BH9" s="7">
        <v>632</v>
      </c>
      <c r="BI9" s="7">
        <v>804</v>
      </c>
      <c r="BK9" s="20">
        <v>2050</v>
      </c>
      <c r="BL9" s="20">
        <v>2101.73</v>
      </c>
      <c r="BM9" s="20">
        <v>2156.22</v>
      </c>
      <c r="BN9" s="20">
        <v>2213.11</v>
      </c>
      <c r="BO9" s="20">
        <v>2271.83</v>
      </c>
      <c r="BP9" s="20">
        <v>2332</v>
      </c>
      <c r="BQ9" s="20">
        <v>2393.73</v>
      </c>
      <c r="BR9" s="20">
        <v>2457.09</v>
      </c>
      <c r="BS9" s="20">
        <v>2522.05</v>
      </c>
      <c r="BT9" s="20">
        <v>2588.67</v>
      </c>
      <c r="BU9" s="20">
        <v>2657</v>
      </c>
      <c r="BV9" s="20">
        <v>2727.39</v>
      </c>
      <c r="BW9" s="20">
        <v>2799.96</v>
      </c>
      <c r="BX9" s="20">
        <v>2874.57</v>
      </c>
      <c r="BY9" s="20">
        <v>2950.92</v>
      </c>
      <c r="BZ9" s="20">
        <v>3029</v>
      </c>
      <c r="CA9" s="20">
        <v>3106.78</v>
      </c>
      <c r="CB9" s="20">
        <v>3188.44</v>
      </c>
      <c r="CC9" s="20">
        <v>3274.79</v>
      </c>
      <c r="CD9" s="20">
        <v>3366.49</v>
      </c>
      <c r="CE9" s="20">
        <v>3464</v>
      </c>
      <c r="CF9" s="20">
        <v>3567.73</v>
      </c>
      <c r="CG9" s="20">
        <v>3678.02</v>
      </c>
      <c r="CH9" s="20">
        <v>3794.49</v>
      </c>
      <c r="CI9" s="20">
        <v>3916.36</v>
      </c>
      <c r="CJ9" s="20">
        <v>4043</v>
      </c>
      <c r="CK9" s="20">
        <v>4174.27</v>
      </c>
      <c r="CL9" s="20">
        <v>4309.84</v>
      </c>
      <c r="CM9" s="20">
        <v>4449.2</v>
      </c>
      <c r="CN9" s="20">
        <v>4591.8</v>
      </c>
      <c r="CO9" s="20">
        <v>4737</v>
      </c>
      <c r="CP9" s="20">
        <v>4883.25</v>
      </c>
      <c r="CQ9" s="20">
        <v>5029</v>
      </c>
      <c r="CR9" s="20">
        <v>5176.76</v>
      </c>
      <c r="CS9" s="20">
        <v>5325</v>
      </c>
      <c r="CT9" s="20">
        <v>5475</v>
      </c>
      <c r="CU9" s="20">
        <v>5628.82</v>
      </c>
      <c r="CV9" s="20">
        <v>5794.36</v>
      </c>
      <c r="CW9" s="20">
        <v>5950.33</v>
      </c>
      <c r="CX9" s="20">
        <v>6109.53</v>
      </c>
      <c r="CY9" s="20">
        <v>6272</v>
      </c>
      <c r="DA9" s="2">
        <v>52.3360974519446</v>
      </c>
      <c r="DB9" s="2">
        <v>50.8995720164609</v>
      </c>
      <c r="DC9" s="2">
        <v>49.7489537892791</v>
      </c>
      <c r="DD9" s="2">
        <v>52.2372586999343</v>
      </c>
      <c r="DE9" s="2">
        <v>50.819618386817</v>
      </c>
      <c r="DF9" s="2">
        <v>49.7802290836653</v>
      </c>
      <c r="DG9" s="2">
        <v>48.6380552016985</v>
      </c>
      <c r="DH9" s="7">
        <f>PWT!DS9</f>
        <v>49.0590240349599</v>
      </c>
      <c r="DI9" s="7">
        <f>PWT!DX9</f>
        <v>50.9088010204082</v>
      </c>
      <c r="DK9" s="7">
        <v>999</v>
      </c>
      <c r="DL9" s="11">
        <v>999</v>
      </c>
      <c r="DM9" s="9">
        <v>2.34</v>
      </c>
    </row>
    <row r="10" spans="1:117" ht="12.75">
      <c r="A10" s="15" t="s">
        <v>9</v>
      </c>
      <c r="B10" s="15">
        <f t="shared" si="3"/>
        <v>6.635479652250463</v>
      </c>
      <c r="C10" s="15">
        <f t="shared" si="4"/>
        <v>5.111184999999999</v>
      </c>
      <c r="D10" s="15">
        <f t="shared" si="5"/>
        <v>4.7007460000000005</v>
      </c>
      <c r="E10" s="15">
        <f t="shared" si="6"/>
        <v>8.656079374050837</v>
      </c>
      <c r="F10" s="15"/>
      <c r="G10" s="7">
        <v>0.0217748</v>
      </c>
      <c r="H10" s="7">
        <v>0.0343469</v>
      </c>
      <c r="I10" s="7">
        <v>0.0472783</v>
      </c>
      <c r="J10" s="7">
        <v>0.0609892</v>
      </c>
      <c r="K10" s="7">
        <v>0.0706481</v>
      </c>
      <c r="L10" s="7">
        <v>0.0716338</v>
      </c>
      <c r="M10" s="7">
        <v>0.0726389</v>
      </c>
      <c r="N10" s="7"/>
      <c r="O10" s="7"/>
      <c r="P10" s="7">
        <f t="shared" si="0"/>
        <v>0.019956351565204637</v>
      </c>
      <c r="Q10" s="7">
        <f t="shared" si="7"/>
        <v>0.03431393136677575</v>
      </c>
      <c r="R10" s="7">
        <f t="shared" si="8"/>
        <v>0.04720000081506666</v>
      </c>
      <c r="S10" s="7">
        <f t="shared" si="9"/>
        <v>0.06107264341841396</v>
      </c>
      <c r="T10" s="7">
        <f t="shared" si="10"/>
        <v>0.07066107291441577</v>
      </c>
      <c r="U10" s="7">
        <f t="shared" si="11"/>
        <v>0.07641899948944876</v>
      </c>
      <c r="V10" s="7">
        <f t="shared" si="12"/>
        <v>0.07263855723199054</v>
      </c>
      <c r="W10" s="7">
        <f t="shared" si="1"/>
        <v>0.07304062584919296</v>
      </c>
      <c r="X10" s="7">
        <f>AO10*AV10/DI10/100</f>
        <v>0.14484254285334877</v>
      </c>
      <c r="Y10" s="7">
        <v>11</v>
      </c>
      <c r="Z10" s="7">
        <v>18</v>
      </c>
      <c r="AA10" s="2">
        <v>24.56478365</v>
      </c>
      <c r="AB10" s="2">
        <v>31.42542959</v>
      </c>
      <c r="AC10" s="2">
        <v>36.69407276</v>
      </c>
      <c r="AD10" s="2">
        <v>39.03141172</v>
      </c>
      <c r="AE10" s="2">
        <v>36.5878163</v>
      </c>
      <c r="AF10" s="2">
        <v>37.98611327</v>
      </c>
      <c r="AG10" s="2">
        <v>39.04308135</v>
      </c>
      <c r="AH10" s="2">
        <v>40.28341693</v>
      </c>
      <c r="AI10" s="2">
        <v>39.72784074</v>
      </c>
      <c r="AJ10" s="2">
        <v>39.11582769</v>
      </c>
      <c r="AK10" s="2">
        <v>39.95940246</v>
      </c>
      <c r="AL10" s="7" t="s">
        <v>0</v>
      </c>
      <c r="AM10" s="2">
        <v>72.19659998</v>
      </c>
      <c r="AN10" s="2">
        <v>78.49379359</v>
      </c>
      <c r="AO10" s="2">
        <v>79.6297409</v>
      </c>
      <c r="AP10" s="19">
        <v>10.30389363722697</v>
      </c>
      <c r="AQ10" s="19">
        <v>10.401344820340409</v>
      </c>
      <c r="AR10" s="19">
        <v>10.3828197945845</v>
      </c>
      <c r="AS10" s="19">
        <v>10.61916878710772</v>
      </c>
      <c r="AT10" s="19">
        <v>10.953902327704244</v>
      </c>
      <c r="AU10" s="7">
        <f t="shared" si="2"/>
        <v>10.385756676557865</v>
      </c>
      <c r="AV10" s="7">
        <f t="shared" si="13"/>
        <v>10.216539923954372</v>
      </c>
      <c r="AW10" s="7">
        <v>7507.936507936508</v>
      </c>
      <c r="AX10" s="7">
        <v>8349.20634920635</v>
      </c>
      <c r="BA10" s="7">
        <v>328</v>
      </c>
      <c r="BB10" s="7">
        <v>384</v>
      </c>
      <c r="BC10" s="7">
        <v>434</v>
      </c>
      <c r="BD10" s="7">
        <v>495</v>
      </c>
      <c r="BE10" s="7">
        <v>556</v>
      </c>
      <c r="BF10" s="7">
        <v>626</v>
      </c>
      <c r="BG10" s="7">
        <v>720</v>
      </c>
      <c r="BH10" s="7">
        <v>770</v>
      </c>
      <c r="BI10" s="7">
        <v>853</v>
      </c>
      <c r="BK10" s="20">
        <v>3351</v>
      </c>
      <c r="BL10" s="20">
        <v>3425.97</v>
      </c>
      <c r="BM10" s="20">
        <v>3502.96</v>
      </c>
      <c r="BN10" s="20">
        <v>3582.14</v>
      </c>
      <c r="BO10" s="20">
        <v>3663.76</v>
      </c>
      <c r="BP10" s="20">
        <v>3748</v>
      </c>
      <c r="BQ10" s="20">
        <v>3834.86</v>
      </c>
      <c r="BR10" s="20">
        <v>3924.28</v>
      </c>
      <c r="BS10" s="20">
        <v>4016.62</v>
      </c>
      <c r="BT10" s="20">
        <v>4112.43</v>
      </c>
      <c r="BU10" s="20">
        <v>4212</v>
      </c>
      <c r="BV10" s="20">
        <v>4315.09</v>
      </c>
      <c r="BW10" s="20">
        <v>4421.46</v>
      </c>
      <c r="BX10" s="20">
        <v>4530.99</v>
      </c>
      <c r="BY10" s="20">
        <v>4643.6</v>
      </c>
      <c r="BZ10" s="20">
        <v>4759</v>
      </c>
      <c r="CA10" s="20">
        <v>4877.21</v>
      </c>
      <c r="CB10" s="20">
        <v>4998.77</v>
      </c>
      <c r="CC10" s="20">
        <v>5121.18</v>
      </c>
      <c r="CD10" s="20">
        <v>5240.63</v>
      </c>
      <c r="CE10" s="20">
        <v>5355</v>
      </c>
      <c r="CF10" s="20">
        <v>5464.83</v>
      </c>
      <c r="CG10" s="20">
        <v>5569.81</v>
      </c>
      <c r="CH10" s="20">
        <v>5673.26</v>
      </c>
      <c r="CI10" s="20">
        <v>5780.48</v>
      </c>
      <c r="CJ10" s="20">
        <v>5895</v>
      </c>
      <c r="CK10" s="20">
        <v>6016.33</v>
      </c>
      <c r="CL10" s="20">
        <v>6144.45</v>
      </c>
      <c r="CM10" s="20">
        <v>6279.85</v>
      </c>
      <c r="CN10" s="20">
        <v>6422.73</v>
      </c>
      <c r="CO10" s="20">
        <v>6573</v>
      </c>
      <c r="CP10" s="20">
        <v>6733</v>
      </c>
      <c r="CQ10" s="20">
        <v>6897</v>
      </c>
      <c r="CR10" s="20">
        <v>7065</v>
      </c>
      <c r="CS10" s="20">
        <v>7237</v>
      </c>
      <c r="CT10" s="20">
        <v>7414</v>
      </c>
      <c r="CU10" s="20">
        <v>7588</v>
      </c>
      <c r="CV10" s="20">
        <v>7767</v>
      </c>
      <c r="CW10" s="20">
        <v>7950</v>
      </c>
      <c r="CX10" s="20">
        <v>8138</v>
      </c>
      <c r="CY10" s="20">
        <v>8328.7</v>
      </c>
      <c r="DA10" s="2">
        <v>53.9524231572665</v>
      </c>
      <c r="DB10" s="2">
        <v>53.7444557097118</v>
      </c>
      <c r="DC10" s="2">
        <v>53.6256172839506</v>
      </c>
      <c r="DD10" s="2">
        <v>53.520972893465</v>
      </c>
      <c r="DE10" s="2">
        <v>53.9176563958917</v>
      </c>
      <c r="DF10" s="2">
        <v>54.2379711620017</v>
      </c>
      <c r="DG10" s="2">
        <v>55.1744667579492</v>
      </c>
      <c r="DH10" s="7">
        <f>PWT!DS10</f>
        <v>55.6193849473968</v>
      </c>
      <c r="DI10" s="7">
        <f>PWT!DX10</f>
        <v>56.1672289793125</v>
      </c>
      <c r="DK10" s="7">
        <v>5.37</v>
      </c>
      <c r="DL10" s="11">
        <v>999</v>
      </c>
      <c r="DM10" s="9">
        <v>5.58</v>
      </c>
    </row>
    <row r="11" spans="1:117" ht="12.75">
      <c r="A11" s="15" t="s">
        <v>10</v>
      </c>
      <c r="B11" s="15">
        <f t="shared" si="3"/>
        <v>6.929737467486491</v>
      </c>
      <c r="C11" s="15">
        <f t="shared" si="4"/>
        <v>2.810586666666666</v>
      </c>
      <c r="D11" s="15">
        <f t="shared" si="5"/>
        <v>2.0825820000000004</v>
      </c>
      <c r="E11" s="15">
        <f t="shared" si="6"/>
        <v>11.257927441475681</v>
      </c>
      <c r="F11" s="15"/>
      <c r="G11" s="7">
        <v>0.0021341</v>
      </c>
      <c r="H11" s="7">
        <v>0.0064597</v>
      </c>
      <c r="I11" s="7">
        <v>0.016555</v>
      </c>
      <c r="J11" s="7">
        <v>0.0356312</v>
      </c>
      <c r="K11" s="7">
        <v>0.0433491</v>
      </c>
      <c r="L11" s="7">
        <v>0.0645061</v>
      </c>
      <c r="M11" s="7">
        <v>0.0898722</v>
      </c>
      <c r="N11" s="7">
        <v>0.1312705</v>
      </c>
      <c r="O11" s="7"/>
      <c r="P11" s="7">
        <f t="shared" si="0"/>
        <v>0.0025005032792617173</v>
      </c>
      <c r="Q11" s="7">
        <f t="shared" si="7"/>
        <v>0.007825086306098968</v>
      </c>
      <c r="R11" s="7">
        <f t="shared" si="8"/>
        <v>0.02167234019767475</v>
      </c>
      <c r="S11" s="7">
        <f t="shared" si="9"/>
        <v>0.04336781043909932</v>
      </c>
      <c r="T11" s="7">
        <f t="shared" si="10"/>
        <v>0.04927788428495479</v>
      </c>
      <c r="U11" s="7">
        <f t="shared" si="11"/>
        <v>0.07337458222228789</v>
      </c>
      <c r="V11" s="7">
        <f t="shared" si="12"/>
        <v>0.10821541358568496</v>
      </c>
      <c r="W11" s="7">
        <f t="shared" si="1"/>
        <v>0.156534463229124</v>
      </c>
      <c r="X11" s="7">
        <f>AO11*AV11/DI11/100</f>
        <v>0.20863450884466006</v>
      </c>
      <c r="Y11" s="7">
        <v>1</v>
      </c>
      <c r="Z11" s="7">
        <v>3</v>
      </c>
      <c r="AA11" s="2">
        <v>7.476944768</v>
      </c>
      <c r="AB11" s="2">
        <v>15.42531367</v>
      </c>
      <c r="AC11" s="2">
        <v>18.82248393</v>
      </c>
      <c r="AD11" s="2">
        <v>29.02270008</v>
      </c>
      <c r="AE11" s="2">
        <v>42.72640491</v>
      </c>
      <c r="AF11" s="2">
        <v>52.17083041</v>
      </c>
      <c r="AG11" s="2">
        <v>51.92125038</v>
      </c>
      <c r="AH11" s="2">
        <v>56.56932485</v>
      </c>
      <c r="AI11" s="2">
        <v>55.39194404</v>
      </c>
      <c r="AJ11" s="2">
        <v>62.6435259</v>
      </c>
      <c r="AK11" s="2">
        <v>64.57519344</v>
      </c>
      <c r="AL11" s="7" t="s">
        <v>0</v>
      </c>
      <c r="AM11" s="2">
        <v>77.73064967</v>
      </c>
      <c r="AN11" s="2">
        <v>81.82216947</v>
      </c>
      <c r="AO11" s="2">
        <v>93.117087</v>
      </c>
      <c r="AP11" s="19">
        <v>13.500784929356357</v>
      </c>
      <c r="AQ11" s="19">
        <v>13.438735177865613</v>
      </c>
      <c r="AR11" s="19">
        <v>12.91390728476821</v>
      </c>
      <c r="AS11" s="19">
        <v>12.673450508788159</v>
      </c>
      <c r="AT11" s="19">
        <v>13.009404388714735</v>
      </c>
      <c r="AU11" s="7">
        <f t="shared" si="2"/>
        <v>13.356164383561644</v>
      </c>
      <c r="AV11" s="7">
        <f t="shared" si="13"/>
        <v>12.4</v>
      </c>
      <c r="AW11" s="7">
        <v>1613.3333333333333</v>
      </c>
      <c r="AX11" s="7">
        <v>1750</v>
      </c>
      <c r="BA11" s="7">
        <v>59</v>
      </c>
      <c r="BB11" s="7">
        <v>68</v>
      </c>
      <c r="BC11" s="7">
        <v>86</v>
      </c>
      <c r="BD11" s="7">
        <v>102</v>
      </c>
      <c r="BE11" s="7">
        <v>117</v>
      </c>
      <c r="BF11" s="7">
        <v>137</v>
      </c>
      <c r="BG11" s="7">
        <v>166</v>
      </c>
      <c r="BH11" s="7">
        <v>195</v>
      </c>
      <c r="BI11" s="7">
        <v>217</v>
      </c>
      <c r="BK11" s="20">
        <v>480</v>
      </c>
      <c r="BL11" s="20">
        <v>491.88</v>
      </c>
      <c r="BM11" s="20">
        <v>505</v>
      </c>
      <c r="BN11" s="20">
        <v>519.15</v>
      </c>
      <c r="BO11" s="20">
        <v>533.96</v>
      </c>
      <c r="BP11" s="20">
        <v>549.2</v>
      </c>
      <c r="BQ11" s="20">
        <v>563.17</v>
      </c>
      <c r="BR11" s="20">
        <v>579.12</v>
      </c>
      <c r="BS11" s="20">
        <v>596.85</v>
      </c>
      <c r="BT11" s="20">
        <v>616.19</v>
      </c>
      <c r="BU11" s="20">
        <v>637</v>
      </c>
      <c r="BV11" s="20">
        <v>659.13</v>
      </c>
      <c r="BW11" s="20">
        <v>682.48</v>
      </c>
      <c r="BX11" s="20">
        <v>706.96</v>
      </c>
      <c r="BY11" s="20">
        <v>732.48</v>
      </c>
      <c r="BZ11" s="20">
        <v>759</v>
      </c>
      <c r="CA11" s="20">
        <v>786.15</v>
      </c>
      <c r="CB11" s="20">
        <v>814.39</v>
      </c>
      <c r="CC11" s="20">
        <v>843.76</v>
      </c>
      <c r="CD11" s="20">
        <v>874.3</v>
      </c>
      <c r="CE11" s="20">
        <v>906</v>
      </c>
      <c r="CF11" s="20">
        <v>938.84</v>
      </c>
      <c r="CG11" s="20">
        <v>972.75</v>
      </c>
      <c r="CH11" s="20">
        <v>1007.73</v>
      </c>
      <c r="CI11" s="20">
        <v>1043.83</v>
      </c>
      <c r="CJ11" s="20">
        <v>1081</v>
      </c>
      <c r="CK11" s="20">
        <v>1119.06</v>
      </c>
      <c r="CL11" s="20">
        <v>1157.82</v>
      </c>
      <c r="CM11" s="20">
        <v>1197.07</v>
      </c>
      <c r="CN11" s="20">
        <v>1236.56</v>
      </c>
      <c r="CO11" s="20">
        <v>1276</v>
      </c>
      <c r="CP11" s="20">
        <v>1314.75</v>
      </c>
      <c r="CQ11" s="20">
        <v>1352.66</v>
      </c>
      <c r="CR11" s="20">
        <v>1389.59</v>
      </c>
      <c r="CS11" s="20">
        <v>1425.42</v>
      </c>
      <c r="CT11" s="20">
        <v>1460</v>
      </c>
      <c r="CU11" s="20">
        <v>1496</v>
      </c>
      <c r="CV11" s="20">
        <v>1533</v>
      </c>
      <c r="CW11" s="20">
        <v>1561.72</v>
      </c>
      <c r="CX11" s="20">
        <v>1588.12</v>
      </c>
      <c r="CY11" s="20"/>
      <c r="DA11" s="2">
        <v>49.1567708333333</v>
      </c>
      <c r="DB11" s="2">
        <v>47.4690458849235</v>
      </c>
      <c r="DC11" s="2">
        <v>46.5776295133438</v>
      </c>
      <c r="DD11" s="2">
        <v>47.7996706192358</v>
      </c>
      <c r="DE11" s="2">
        <v>49.3267549668874</v>
      </c>
      <c r="DF11" s="2">
        <v>50.1287696577243</v>
      </c>
      <c r="DG11" s="2">
        <v>51.3646865203762</v>
      </c>
      <c r="DH11" s="7">
        <f>PWT!DS11</f>
        <v>53.4500334448161</v>
      </c>
      <c r="DI11" s="7">
        <f>PWT!DX11</f>
        <v>55.3432835820896</v>
      </c>
      <c r="DK11" s="7">
        <v>1.72</v>
      </c>
      <c r="DL11" s="11">
        <v>999</v>
      </c>
      <c r="DM11" s="9">
        <v>6.28</v>
      </c>
    </row>
    <row r="12" spans="1:117" ht="12.75">
      <c r="A12" s="15" t="s">
        <v>11</v>
      </c>
      <c r="B12" s="15">
        <f t="shared" si="3"/>
        <v>6.636572284143229</v>
      </c>
      <c r="C12" s="15">
        <f t="shared" si="4"/>
        <v>4.666806666666667</v>
      </c>
      <c r="D12" s="15">
        <f t="shared" si="5"/>
        <v>4.365441999999999</v>
      </c>
      <c r="E12" s="15">
        <f t="shared" si="6"/>
        <v>8.89193011145781</v>
      </c>
      <c r="F12" s="15"/>
      <c r="G12" s="7">
        <v>0.0194854</v>
      </c>
      <c r="H12" s="7">
        <v>0.0302769</v>
      </c>
      <c r="I12" s="7">
        <v>0.0511221</v>
      </c>
      <c r="J12" s="7">
        <v>0.0518106</v>
      </c>
      <c r="K12" s="7">
        <v>0.0655771</v>
      </c>
      <c r="L12" s="7">
        <v>0.0617363</v>
      </c>
      <c r="M12" s="7">
        <v>0.0634315</v>
      </c>
      <c r="N12" s="7"/>
      <c r="O12" s="7"/>
      <c r="P12" s="7">
        <f t="shared" si="0"/>
        <v>0</v>
      </c>
      <c r="Q12" s="7">
        <f t="shared" si="7"/>
        <v>0</v>
      </c>
      <c r="R12" s="7">
        <f t="shared" si="8"/>
        <v>0.050900311228742584</v>
      </c>
      <c r="S12" s="7">
        <f t="shared" si="9"/>
        <v>0.05196347134178275</v>
      </c>
      <c r="T12" s="7">
        <f t="shared" si="10"/>
        <v>0.06583509493750546</v>
      </c>
      <c r="U12" s="7">
        <f t="shared" si="11"/>
        <v>0.062079138044857804</v>
      </c>
      <c r="V12" s="7">
        <f t="shared" si="12"/>
        <v>0.06321218325667659</v>
      </c>
      <c r="W12" s="7">
        <f t="shared" si="1"/>
        <v>0.08270159173221239</v>
      </c>
      <c r="X12" s="7">
        <f>AO12*AV12/DI12/100</f>
        <v>0.17115001384067818</v>
      </c>
      <c r="Y12" s="7">
        <v>11</v>
      </c>
      <c r="Z12" s="7">
        <v>17</v>
      </c>
      <c r="AA12" s="2">
        <v>25.90984512</v>
      </c>
      <c r="AB12" s="2">
        <v>26.2875895</v>
      </c>
      <c r="AC12" s="2">
        <v>33.48128756</v>
      </c>
      <c r="AD12" s="2">
        <v>35.36932415</v>
      </c>
      <c r="AE12" s="2">
        <v>38.44533168</v>
      </c>
      <c r="AF12" s="2">
        <v>40.50639575</v>
      </c>
      <c r="AG12" s="2">
        <v>42.81239999</v>
      </c>
      <c r="AH12" s="2">
        <v>42.75340571</v>
      </c>
      <c r="AI12" s="2">
        <v>45.06318159</v>
      </c>
      <c r="AJ12" s="2">
        <v>50.24368186</v>
      </c>
      <c r="AK12" s="2">
        <v>55.58871182</v>
      </c>
      <c r="AL12" s="7" t="s">
        <v>0</v>
      </c>
      <c r="AM12" s="7" t="s">
        <v>0</v>
      </c>
      <c r="AN12" s="2">
        <v>103.2482647</v>
      </c>
      <c r="AO12" s="2">
        <v>108.4860475</v>
      </c>
      <c r="AP12" s="19">
        <v>10.604522540688464</v>
      </c>
      <c r="AQ12" s="19">
        <v>11.029743589743589</v>
      </c>
      <c r="AR12" s="19">
        <v>11.366328456819254</v>
      </c>
      <c r="AS12" s="19">
        <v>10.407803828293122</v>
      </c>
      <c r="AT12" s="19">
        <v>10.027698574338086</v>
      </c>
      <c r="AU12" s="7">
        <f t="shared" si="2"/>
        <v>10.454608211062718</v>
      </c>
      <c r="AV12" s="7">
        <f t="shared" si="13"/>
        <v>10.421860465116279</v>
      </c>
      <c r="AW12" s="7">
        <v>162555.55555555556</v>
      </c>
      <c r="AX12" s="7">
        <v>174047.61904761905</v>
      </c>
      <c r="BA12" s="8"/>
      <c r="BB12" s="8"/>
      <c r="BH12" s="7">
        <v>16659</v>
      </c>
      <c r="BI12" s="7">
        <v>18139</v>
      </c>
      <c r="BK12" s="20">
        <v>72757</v>
      </c>
      <c r="BL12" s="20">
        <v>74962.408</v>
      </c>
      <c r="BM12" s="20">
        <v>77260.952</v>
      </c>
      <c r="BN12" s="20">
        <v>79621.728</v>
      </c>
      <c r="BO12" s="20">
        <v>81995.584</v>
      </c>
      <c r="BP12" s="20">
        <v>84351</v>
      </c>
      <c r="BQ12" s="20">
        <v>86693.184</v>
      </c>
      <c r="BR12" s="20">
        <v>89020.92</v>
      </c>
      <c r="BS12" s="20">
        <v>91341.672</v>
      </c>
      <c r="BT12" s="20">
        <v>93671.192</v>
      </c>
      <c r="BU12" s="20">
        <v>96021</v>
      </c>
      <c r="BV12" s="20">
        <v>98386.528</v>
      </c>
      <c r="BW12" s="20">
        <v>100762.23</v>
      </c>
      <c r="BX12" s="20">
        <v>103167.22</v>
      </c>
      <c r="BY12" s="20">
        <v>105630.01</v>
      </c>
      <c r="BZ12" s="20">
        <v>108167</v>
      </c>
      <c r="CA12" s="20">
        <v>110773.85</v>
      </c>
      <c r="CB12" s="20">
        <v>113451.22</v>
      </c>
      <c r="CC12" s="20">
        <v>116179.51</v>
      </c>
      <c r="CD12" s="20">
        <v>118927.24</v>
      </c>
      <c r="CE12" s="20">
        <v>121672</v>
      </c>
      <c r="CF12" s="20">
        <v>124413.04</v>
      </c>
      <c r="CG12" s="20">
        <v>127146.06</v>
      </c>
      <c r="CH12" s="20">
        <v>129863.39</v>
      </c>
      <c r="CI12" s="20">
        <v>132558.15</v>
      </c>
      <c r="CJ12" s="20">
        <v>135224</v>
      </c>
      <c r="CK12" s="20">
        <v>137855.14</v>
      </c>
      <c r="CL12" s="20">
        <v>140446.43</v>
      </c>
      <c r="CM12" s="20">
        <v>142993.42</v>
      </c>
      <c r="CN12" s="20">
        <v>145492.32</v>
      </c>
      <c r="CO12" s="20">
        <v>147940</v>
      </c>
      <c r="CP12" s="20">
        <v>150337.15</v>
      </c>
      <c r="CQ12" s="20">
        <v>152680.03</v>
      </c>
      <c r="CR12" s="20">
        <v>154964.91</v>
      </c>
      <c r="CS12" s="20">
        <v>157188.1</v>
      </c>
      <c r="CT12" s="20">
        <v>159346</v>
      </c>
      <c r="CU12" s="20">
        <v>161513.17</v>
      </c>
      <c r="CV12" s="20">
        <v>163859.68</v>
      </c>
      <c r="CW12" s="20">
        <v>166045.57</v>
      </c>
      <c r="CX12" s="20">
        <v>168227.98</v>
      </c>
      <c r="CY12" s="20">
        <v>170406</v>
      </c>
      <c r="DA12" s="2">
        <v>53.4696181023343</v>
      </c>
      <c r="DB12" s="2">
        <v>52.827282041552</v>
      </c>
      <c r="DC12" s="2">
        <v>53.9803254573488</v>
      </c>
      <c r="DD12" s="2">
        <v>55.7979219421965</v>
      </c>
      <c r="DE12" s="2">
        <v>57.8049309301408</v>
      </c>
      <c r="DF12" s="2">
        <v>59.2980184464727</v>
      </c>
      <c r="DG12" s="2">
        <v>60.9879579877937</v>
      </c>
      <c r="DH12" s="7">
        <f>PWT!DS12</f>
        <v>63.5148608298167</v>
      </c>
      <c r="DI12" s="7">
        <f>PWT!DX12</f>
        <v>66.0605526161082</v>
      </c>
      <c r="DK12" s="7">
        <v>2.85</v>
      </c>
      <c r="DL12" s="10">
        <v>3.31</v>
      </c>
      <c r="DM12" s="9">
        <v>4.88</v>
      </c>
    </row>
    <row r="13" spans="1:117" ht="12.75">
      <c r="A13" s="15" t="s">
        <v>12</v>
      </c>
      <c r="B13" s="15">
        <f t="shared" si="3"/>
        <v>0.9082421451363336</v>
      </c>
      <c r="C13" s="15">
        <f t="shared" si="4"/>
        <v>0.40754166666666675</v>
      </c>
      <c r="D13" s="15">
        <f t="shared" si="5"/>
        <v>0.299228</v>
      </c>
      <c r="E13" s="15">
        <f t="shared" si="6"/>
        <v>1.4438458612454008</v>
      </c>
      <c r="F13" s="15"/>
      <c r="G13" s="7">
        <v>0.0018327</v>
      </c>
      <c r="H13" s="7">
        <v>0.0018111</v>
      </c>
      <c r="I13" s="7">
        <v>0.0024291</v>
      </c>
      <c r="J13" s="7">
        <v>0.0034766</v>
      </c>
      <c r="K13" s="7">
        <v>0.0054119</v>
      </c>
      <c r="L13" s="7">
        <v>0.0094911</v>
      </c>
      <c r="M13" s="7">
        <v>0.0155357</v>
      </c>
      <c r="N13" s="7"/>
      <c r="O13" s="7"/>
      <c r="P13" s="7">
        <f t="shared" si="0"/>
        <v>0.0009460089850958147</v>
      </c>
      <c r="Q13" s="7">
        <f t="shared" si="7"/>
        <v>0.00197464684368521</v>
      </c>
      <c r="R13" s="7">
        <f t="shared" si="8"/>
        <v>0.002609290319935453</v>
      </c>
      <c r="S13" s="7">
        <f t="shared" si="9"/>
        <v>0.0037451331767507394</v>
      </c>
      <c r="T13" s="7">
        <f t="shared" si="10"/>
        <v>0.005437012580746844</v>
      </c>
      <c r="U13" s="7">
        <f t="shared" si="11"/>
        <v>0.009638138269564389</v>
      </c>
      <c r="V13" s="7">
        <f t="shared" si="12"/>
        <v>0.01625518765498236</v>
      </c>
      <c r="W13" s="7">
        <f t="shared" si="1"/>
        <v>0.019558577911202534</v>
      </c>
      <c r="X13" s="7">
        <f>AO13*AV13/DI13/100</f>
        <v>0.022195015151067497</v>
      </c>
      <c r="Y13" s="7">
        <v>0.5</v>
      </c>
      <c r="Z13" s="7">
        <v>1</v>
      </c>
      <c r="AA13" s="2">
        <v>1.415346012</v>
      </c>
      <c r="AB13" s="2">
        <v>1.925073167</v>
      </c>
      <c r="AC13" s="2">
        <v>2.696639556</v>
      </c>
      <c r="AD13" s="2">
        <v>4.453114478</v>
      </c>
      <c r="AE13" s="2">
        <v>7.155033562</v>
      </c>
      <c r="AF13" s="2">
        <v>7.418158611</v>
      </c>
      <c r="AG13" s="2">
        <v>7.902280508</v>
      </c>
      <c r="AH13" s="2">
        <v>8.29471684</v>
      </c>
      <c r="AI13" s="2">
        <v>8.643145064</v>
      </c>
      <c r="AJ13" s="2">
        <v>8.955272164</v>
      </c>
      <c r="AK13" s="2">
        <v>9.04794115</v>
      </c>
      <c r="AL13" s="7" t="s">
        <v>0</v>
      </c>
      <c r="AM13" s="2">
        <v>9.344954841</v>
      </c>
      <c r="AN13" s="2">
        <v>9.976962767</v>
      </c>
      <c r="AO13" s="2">
        <v>10.21320432</v>
      </c>
      <c r="AP13" s="19">
        <v>9.479850878750222</v>
      </c>
      <c r="AQ13" s="19">
        <v>9.609803289261528</v>
      </c>
      <c r="AR13" s="19">
        <v>9.73858086756679</v>
      </c>
      <c r="AS13" s="19">
        <v>10.315949752569471</v>
      </c>
      <c r="AT13" s="19">
        <v>10.934684684684685</v>
      </c>
      <c r="AU13" s="7">
        <f t="shared" si="2"/>
        <v>10.562675210252301</v>
      </c>
      <c r="AV13" s="7">
        <f t="shared" si="13"/>
        <v>10.88704663212435</v>
      </c>
      <c r="AW13" s="7">
        <v>9848.484848484848</v>
      </c>
      <c r="AX13" s="7">
        <v>11352.94117647059</v>
      </c>
      <c r="BA13" s="7">
        <v>485</v>
      </c>
      <c r="BB13" s="7">
        <v>543</v>
      </c>
      <c r="BC13" s="7">
        <v>534</v>
      </c>
      <c r="BD13" s="7">
        <v>596</v>
      </c>
      <c r="BE13" s="7">
        <v>678</v>
      </c>
      <c r="BF13" s="7">
        <v>813</v>
      </c>
      <c r="BG13" s="7">
        <v>971</v>
      </c>
      <c r="BH13" s="7">
        <v>1055</v>
      </c>
      <c r="BI13" s="7">
        <v>1236</v>
      </c>
      <c r="BK13" s="20">
        <v>4630</v>
      </c>
      <c r="BL13" s="20">
        <v>4720.5</v>
      </c>
      <c r="BM13" s="20">
        <v>4812.79</v>
      </c>
      <c r="BN13" s="20">
        <v>4907.06</v>
      </c>
      <c r="BO13" s="20">
        <v>5003.72</v>
      </c>
      <c r="BP13" s="20">
        <v>5103</v>
      </c>
      <c r="BQ13" s="20">
        <v>5204.7</v>
      </c>
      <c r="BR13" s="20">
        <v>5308.68</v>
      </c>
      <c r="BS13" s="20">
        <v>5414.82</v>
      </c>
      <c r="BT13" s="20">
        <v>5522.99</v>
      </c>
      <c r="BU13" s="20">
        <v>5633</v>
      </c>
      <c r="BV13" s="20">
        <v>5740.7</v>
      </c>
      <c r="BW13" s="20">
        <v>5848.38</v>
      </c>
      <c r="BX13" s="20">
        <v>5958.7</v>
      </c>
      <c r="BY13" s="20">
        <v>6075.7</v>
      </c>
      <c r="BZ13" s="20">
        <v>6202</v>
      </c>
      <c r="CA13" s="20">
        <v>6339.07</v>
      </c>
      <c r="CB13" s="20">
        <v>6483.82</v>
      </c>
      <c r="CC13" s="20">
        <v>6636.08</v>
      </c>
      <c r="CD13" s="20">
        <v>6795.58</v>
      </c>
      <c r="CE13" s="20">
        <v>6962</v>
      </c>
      <c r="CF13" s="20">
        <v>7135.18</v>
      </c>
      <c r="CG13" s="20">
        <v>7315.13</v>
      </c>
      <c r="CH13" s="20">
        <v>7500.56</v>
      </c>
      <c r="CI13" s="20">
        <v>7689.58</v>
      </c>
      <c r="CJ13" s="20">
        <v>7881</v>
      </c>
      <c r="CK13" s="20">
        <v>8075.25</v>
      </c>
      <c r="CL13" s="20">
        <v>8272.3</v>
      </c>
      <c r="CM13" s="20">
        <v>8472.13</v>
      </c>
      <c r="CN13" s="20">
        <v>8674.71</v>
      </c>
      <c r="CO13" s="20">
        <v>8880</v>
      </c>
      <c r="CP13" s="20">
        <v>9090.53</v>
      </c>
      <c r="CQ13" s="20">
        <v>9306.45</v>
      </c>
      <c r="CR13" s="20">
        <v>9527.9</v>
      </c>
      <c r="CS13" s="20">
        <v>9755.03</v>
      </c>
      <c r="CT13" s="20">
        <v>9988</v>
      </c>
      <c r="CU13" s="20">
        <v>10225</v>
      </c>
      <c r="CV13" s="20">
        <v>10473.53</v>
      </c>
      <c r="CW13" s="20">
        <v>10730.33</v>
      </c>
      <c r="CX13" s="20">
        <v>10995.7</v>
      </c>
      <c r="CY13" s="20">
        <v>11274</v>
      </c>
      <c r="DA13" s="2">
        <v>55.3650237580993</v>
      </c>
      <c r="DB13" s="2">
        <v>53.8871017048795</v>
      </c>
      <c r="DC13" s="2">
        <v>51.421143262915</v>
      </c>
      <c r="DD13" s="2">
        <v>49.3963060303128</v>
      </c>
      <c r="DE13" s="2">
        <v>48.3012352772192</v>
      </c>
      <c r="DF13" s="2">
        <v>47.6628410100241</v>
      </c>
      <c r="DG13" s="2">
        <v>48.1311182432432</v>
      </c>
      <c r="DH13" s="7">
        <f>PWT!DS13</f>
        <v>48.3632458950741</v>
      </c>
      <c r="DI13" s="7">
        <f>PWT!DX13</f>
        <v>50.0975696292354</v>
      </c>
      <c r="DK13" s="7">
        <v>999</v>
      </c>
      <c r="DL13" s="11">
        <v>999</v>
      </c>
      <c r="DM13" s="9">
        <v>999</v>
      </c>
    </row>
    <row r="14" spans="1:117" ht="12.75">
      <c r="A14" s="15" t="s">
        <v>13</v>
      </c>
      <c r="B14" s="15">
        <f t="shared" si="3"/>
        <v>0.8204140091042207</v>
      </c>
      <c r="C14" s="15">
        <f t="shared" si="4"/>
        <v>0.4291216666666667</v>
      </c>
      <c r="D14" s="15">
        <f t="shared" si="5"/>
        <v>0.365966</v>
      </c>
      <c r="E14" s="15">
        <f t="shared" si="6"/>
        <v>1.2329232163875972</v>
      </c>
      <c r="F14" s="15"/>
      <c r="G14" s="7">
        <v>0.0018764</v>
      </c>
      <c r="H14" s="7">
        <v>0.0019279</v>
      </c>
      <c r="I14" s="7">
        <v>0.003476</v>
      </c>
      <c r="J14" s="7">
        <v>0.0049108</v>
      </c>
      <c r="K14" s="7">
        <v>0.0061072</v>
      </c>
      <c r="L14" s="7">
        <v>0.007449</v>
      </c>
      <c r="M14" s="7">
        <v>0.0109092</v>
      </c>
      <c r="N14" s="7"/>
      <c r="O14" s="7"/>
      <c r="P14" s="7">
        <f t="shared" si="0"/>
        <v>0.0018749627174579524</v>
      </c>
      <c r="Q14" s="7">
        <f t="shared" si="7"/>
        <v>0.001926250990504062</v>
      </c>
      <c r="R14" s="7">
        <f t="shared" si="8"/>
        <v>0.0035494340907234368</v>
      </c>
      <c r="S14" s="7">
        <f t="shared" si="9"/>
        <v>0.004874349742669114</v>
      </c>
      <c r="T14" s="7">
        <f t="shared" si="10"/>
        <v>0.006179254677323672</v>
      </c>
      <c r="U14" s="7">
        <f t="shared" si="11"/>
        <v>0.0074716525467165475</v>
      </c>
      <c r="V14" s="7">
        <f t="shared" si="12"/>
        <v>0.011201386641114657</v>
      </c>
      <c r="W14" s="7">
        <f t="shared" si="1"/>
        <v>0.013366389458335317</v>
      </c>
      <c r="X14" s="7">
        <f>AO14*AV14/DI14/100</f>
        <v>0.023814371361044535</v>
      </c>
      <c r="Y14" s="7">
        <v>1</v>
      </c>
      <c r="Z14" s="7">
        <v>1</v>
      </c>
      <c r="AA14" s="2">
        <v>1.634309905</v>
      </c>
      <c r="AB14" s="2">
        <v>2.186122942</v>
      </c>
      <c r="AC14" s="2">
        <v>2.83160773</v>
      </c>
      <c r="AD14" s="2">
        <v>3.572284395</v>
      </c>
      <c r="AE14" s="2">
        <v>5.617546334</v>
      </c>
      <c r="AF14" s="2">
        <v>5.998091437</v>
      </c>
      <c r="AG14" s="2">
        <v>6.71121294</v>
      </c>
      <c r="AH14" s="2">
        <v>6.628557813</v>
      </c>
      <c r="AI14" s="2">
        <v>6.52010127</v>
      </c>
      <c r="AJ14" s="2">
        <v>6.604860652</v>
      </c>
      <c r="AK14" s="2">
        <v>6.640437293</v>
      </c>
      <c r="AL14" s="7" t="s">
        <v>0</v>
      </c>
      <c r="AM14" s="2">
        <v>7.105304076</v>
      </c>
      <c r="AN14" s="7" t="s">
        <v>0</v>
      </c>
      <c r="AO14" s="2">
        <v>10.25746066</v>
      </c>
      <c r="AP14" s="19">
        <v>11.326124075128059</v>
      </c>
      <c r="AQ14" s="19">
        <v>11.38586956521739</v>
      </c>
      <c r="AR14" s="19">
        <v>11.307506053268765</v>
      </c>
      <c r="AS14" s="19">
        <v>11.01033537228433</v>
      </c>
      <c r="AT14" s="19">
        <v>10.318914956011731</v>
      </c>
      <c r="AU14" s="7">
        <f t="shared" si="2"/>
        <v>10.185185185185185</v>
      </c>
      <c r="AV14" s="7">
        <f t="shared" si="13"/>
        <v>11.845360824742269</v>
      </c>
      <c r="AW14" s="7">
        <v>6171.875</v>
      </c>
      <c r="AX14" s="7">
        <v>6466.666666666667</v>
      </c>
      <c r="BA14" s="7">
        <v>292</v>
      </c>
      <c r="BB14" s="7">
        <v>321</v>
      </c>
      <c r="BC14" s="7">
        <v>398</v>
      </c>
      <c r="BD14" s="7">
        <v>419</v>
      </c>
      <c r="BE14" s="7">
        <v>467</v>
      </c>
      <c r="BF14" s="7">
        <v>522</v>
      </c>
      <c r="BG14" s="7">
        <v>563</v>
      </c>
      <c r="BH14" s="7">
        <v>627</v>
      </c>
      <c r="BI14" s="7">
        <v>766</v>
      </c>
      <c r="BK14" s="20">
        <v>2941</v>
      </c>
      <c r="BL14" s="20">
        <v>2965.62</v>
      </c>
      <c r="BM14" s="20">
        <v>3011.57</v>
      </c>
      <c r="BN14" s="20">
        <v>3071.95</v>
      </c>
      <c r="BO14" s="20">
        <v>3140.77</v>
      </c>
      <c r="BP14" s="20">
        <v>3213</v>
      </c>
      <c r="BQ14" s="20">
        <v>3284.52</v>
      </c>
      <c r="BR14" s="20">
        <v>3352.16</v>
      </c>
      <c r="BS14" s="20">
        <v>3413.68</v>
      </c>
      <c r="BT14" s="20">
        <v>3467.75</v>
      </c>
      <c r="BU14" s="20">
        <v>3514</v>
      </c>
      <c r="BV14" s="20">
        <v>3536.79</v>
      </c>
      <c r="BW14" s="20">
        <v>3561</v>
      </c>
      <c r="BX14" s="20">
        <v>3590.84</v>
      </c>
      <c r="BY14" s="20">
        <v>3629.68</v>
      </c>
      <c r="BZ14" s="20">
        <v>3680</v>
      </c>
      <c r="CA14" s="20">
        <v>3744.38</v>
      </c>
      <c r="CB14" s="20">
        <v>3825.53</v>
      </c>
      <c r="CC14" s="20">
        <v>3920.41</v>
      </c>
      <c r="CD14" s="20">
        <v>4023.16</v>
      </c>
      <c r="CE14" s="20">
        <v>4130</v>
      </c>
      <c r="CF14" s="20">
        <v>4242.09</v>
      </c>
      <c r="CG14" s="20">
        <v>4359.75</v>
      </c>
      <c r="CH14" s="20">
        <v>4482.41</v>
      </c>
      <c r="CI14" s="20">
        <v>4609.61</v>
      </c>
      <c r="CJ14" s="20">
        <v>4741</v>
      </c>
      <c r="CK14" s="20">
        <v>4876.34</v>
      </c>
      <c r="CL14" s="20">
        <v>5015.49</v>
      </c>
      <c r="CM14" s="20">
        <v>5158.42</v>
      </c>
      <c r="CN14" s="20">
        <v>5305.2</v>
      </c>
      <c r="CO14" s="20">
        <v>5456</v>
      </c>
      <c r="CP14" s="20">
        <v>5603.82</v>
      </c>
      <c r="CQ14" s="20">
        <v>5748.2</v>
      </c>
      <c r="CR14" s="20">
        <v>5888.66</v>
      </c>
      <c r="CS14" s="20">
        <v>6024.75</v>
      </c>
      <c r="CT14" s="20">
        <v>6156</v>
      </c>
      <c r="CU14" s="20">
        <v>6287.08</v>
      </c>
      <c r="CV14" s="20">
        <v>6417.85</v>
      </c>
      <c r="CW14" s="20">
        <v>6548.19</v>
      </c>
      <c r="CX14" s="20">
        <v>6677.95</v>
      </c>
      <c r="CY14" s="20">
        <v>6807</v>
      </c>
      <c r="DA14" s="2">
        <v>52.9535634138048</v>
      </c>
      <c r="DB14" s="2">
        <v>51.8658418923125</v>
      </c>
      <c r="DC14" s="2">
        <v>52.1502760387023</v>
      </c>
      <c r="DD14" s="2">
        <v>51.065089673913</v>
      </c>
      <c r="DE14" s="2">
        <v>51.8159927360775</v>
      </c>
      <c r="DF14" s="2">
        <v>52.6417000632778</v>
      </c>
      <c r="DG14" s="2">
        <v>51.74982771261</v>
      </c>
      <c r="DH14" s="7">
        <f>PWT!DS14</f>
        <v>50.3290204678363</v>
      </c>
      <c r="DI14" s="7">
        <f>PWT!DX14</f>
        <v>51.0210077861025</v>
      </c>
      <c r="DK14" s="7">
        <v>999</v>
      </c>
      <c r="DL14" s="11">
        <v>999</v>
      </c>
      <c r="DM14" s="9">
        <v>1.38</v>
      </c>
    </row>
    <row r="15" spans="1:117" ht="12.75">
      <c r="A15" s="15" t="s">
        <v>14</v>
      </c>
      <c r="B15" s="15">
        <f t="shared" si="3"/>
        <v>3.095923382883994</v>
      </c>
      <c r="C15" s="15">
        <f t="shared" si="4"/>
        <v>2.1525766666666666</v>
      </c>
      <c r="D15" s="15">
        <f t="shared" si="5"/>
        <v>1.6958220000000004</v>
      </c>
      <c r="E15" s="15">
        <f t="shared" si="6"/>
        <v>4.565812089191189</v>
      </c>
      <c r="F15" s="15"/>
      <c r="G15" s="7">
        <v>0.0034916</v>
      </c>
      <c r="H15" s="7">
        <v>0.0087056</v>
      </c>
      <c r="I15" s="7">
        <v>0.0142678</v>
      </c>
      <c r="J15" s="7">
        <v>0.0238775</v>
      </c>
      <c r="K15" s="7">
        <v>0.0344486</v>
      </c>
      <c r="L15" s="7">
        <v>0.0443635</v>
      </c>
      <c r="M15" s="7">
        <v>0.0556384</v>
      </c>
      <c r="N15" s="7"/>
      <c r="O15" s="7"/>
      <c r="P15" s="7">
        <f t="shared" si="0"/>
        <v>0.00349027245354285</v>
      </c>
      <c r="Q15" s="7">
        <f t="shared" si="7"/>
        <v>0.008703274505315979</v>
      </c>
      <c r="R15" s="7">
        <f t="shared" si="8"/>
        <v>0.014387214769868128</v>
      </c>
      <c r="S15" s="7">
        <f t="shared" si="9"/>
        <v>0.02395026010185258</v>
      </c>
      <c r="T15" s="7">
        <f t="shared" si="10"/>
        <v>0.0347868207135833</v>
      </c>
      <c r="U15" s="7">
        <f t="shared" si="11"/>
        <v>0.04506322819199727</v>
      </c>
      <c r="V15" s="7">
        <f t="shared" si="12"/>
        <v>0.057297278301636535</v>
      </c>
      <c r="W15" s="7">
        <f t="shared" si="1"/>
        <v>0.05344336720355493</v>
      </c>
      <c r="X15" s="7">
        <f>AM15*AV15/DI15/100</f>
        <v>0.04039673725600451</v>
      </c>
      <c r="Y15" s="7">
        <v>2</v>
      </c>
      <c r="Z15" s="7">
        <v>5</v>
      </c>
      <c r="AA15" s="2">
        <v>8.128519504</v>
      </c>
      <c r="AB15" s="2">
        <v>13.2602574</v>
      </c>
      <c r="AC15" s="2">
        <v>18.25674557</v>
      </c>
      <c r="AD15" s="2">
        <v>22.84331937</v>
      </c>
      <c r="AE15" s="2">
        <v>27.9578089</v>
      </c>
      <c r="AF15" s="2">
        <v>28.86334893</v>
      </c>
      <c r="AG15" s="2">
        <v>28.27684477</v>
      </c>
      <c r="AH15" s="2">
        <v>27.7145793</v>
      </c>
      <c r="AI15" s="2">
        <v>26.85006931</v>
      </c>
      <c r="AJ15" s="2">
        <v>25.62527049</v>
      </c>
      <c r="AK15" s="2">
        <v>25.24600173</v>
      </c>
      <c r="AL15" s="7" t="s">
        <v>0</v>
      </c>
      <c r="AM15" s="2">
        <v>19.61415757</v>
      </c>
      <c r="AN15" s="7" t="s">
        <v>0</v>
      </c>
      <c r="AO15" s="7">
        <v>34</v>
      </c>
      <c r="AP15" s="19">
        <v>9.631085576050802</v>
      </c>
      <c r="AQ15" s="19">
        <v>9.592134980736017</v>
      </c>
      <c r="AR15" s="19">
        <v>9.936452917388792</v>
      </c>
      <c r="AS15" s="19">
        <v>10.140421263791374</v>
      </c>
      <c r="AT15" s="19">
        <v>10.51255230125523</v>
      </c>
      <c r="AU15" s="7">
        <f t="shared" si="2"/>
        <v>10.810195721438324</v>
      </c>
      <c r="AV15" s="7">
        <f t="shared" si="13"/>
        <v>11.298839458413926</v>
      </c>
      <c r="AW15" s="7">
        <v>13238.805970149253</v>
      </c>
      <c r="AX15" s="7">
        <v>14771.428571428572</v>
      </c>
      <c r="BA15" s="7">
        <v>522</v>
      </c>
      <c r="BB15" s="7">
        <v>569</v>
      </c>
      <c r="BC15" s="7">
        <v>637</v>
      </c>
      <c r="BD15" s="7">
        <v>722</v>
      </c>
      <c r="BE15" s="7">
        <v>860</v>
      </c>
      <c r="BF15" s="7">
        <v>1011</v>
      </c>
      <c r="BG15" s="7">
        <v>1206</v>
      </c>
      <c r="BH15" s="7">
        <v>1425</v>
      </c>
      <c r="BI15" s="7">
        <v>1669</v>
      </c>
      <c r="BK15" s="20">
        <v>5296</v>
      </c>
      <c r="BL15" s="20">
        <v>5403.23</v>
      </c>
      <c r="BM15" s="20">
        <v>5515.16</v>
      </c>
      <c r="BN15" s="20">
        <v>5632.07</v>
      </c>
      <c r="BO15" s="20">
        <v>5754.26</v>
      </c>
      <c r="BP15" s="20">
        <v>5882</v>
      </c>
      <c r="BQ15" s="20">
        <v>6015.59</v>
      </c>
      <c r="BR15" s="20">
        <v>6155.3</v>
      </c>
      <c r="BS15" s="20">
        <v>6301.42</v>
      </c>
      <c r="BT15" s="20">
        <v>6454.23</v>
      </c>
      <c r="BU15" s="20">
        <v>6614</v>
      </c>
      <c r="BV15" s="20">
        <v>6780.14</v>
      </c>
      <c r="BW15" s="20">
        <v>6954.19</v>
      </c>
      <c r="BX15" s="20">
        <v>7136.52</v>
      </c>
      <c r="BY15" s="20">
        <v>7327.4</v>
      </c>
      <c r="BZ15" s="20">
        <v>7527</v>
      </c>
      <c r="CA15" s="20">
        <v>7735.55</v>
      </c>
      <c r="CB15" s="20">
        <v>7953.3</v>
      </c>
      <c r="CC15" s="20">
        <v>8179.7</v>
      </c>
      <c r="CD15" s="20">
        <v>8413.8</v>
      </c>
      <c r="CE15" s="20">
        <v>8655</v>
      </c>
      <c r="CF15" s="20">
        <v>8903.44</v>
      </c>
      <c r="CG15" s="20">
        <v>9159.19</v>
      </c>
      <c r="CH15" s="20">
        <v>9422.19</v>
      </c>
      <c r="CI15" s="20">
        <v>9692.44</v>
      </c>
      <c r="CJ15" s="20">
        <v>9970</v>
      </c>
      <c r="CK15" s="20">
        <v>10254.93</v>
      </c>
      <c r="CL15" s="20">
        <v>10547.41</v>
      </c>
      <c r="CM15" s="20">
        <v>10847.62</v>
      </c>
      <c r="CN15" s="20">
        <v>11155.76</v>
      </c>
      <c r="CO15" s="20">
        <v>11472</v>
      </c>
      <c r="CP15" s="20">
        <v>11796.56</v>
      </c>
      <c r="CQ15" s="20">
        <v>12129.63</v>
      </c>
      <c r="CR15" s="20">
        <v>12471.42</v>
      </c>
      <c r="CS15" s="20">
        <v>12822.14</v>
      </c>
      <c r="CT15" s="20">
        <v>13182</v>
      </c>
      <c r="CU15" s="20">
        <v>13548.75</v>
      </c>
      <c r="CV15" s="20">
        <v>13917.84</v>
      </c>
      <c r="CW15" s="20">
        <v>14238.86</v>
      </c>
      <c r="CX15" s="20">
        <v>14558.39</v>
      </c>
      <c r="CY15" s="20">
        <v>14876</v>
      </c>
      <c r="DA15" s="2">
        <v>56.4798055135952</v>
      </c>
      <c r="DB15" s="2">
        <v>55.5743726623597</v>
      </c>
      <c r="DC15" s="2">
        <v>54.4139141604957</v>
      </c>
      <c r="DD15" s="2">
        <v>53.1076398833201</v>
      </c>
      <c r="DE15" s="2">
        <v>52.1482817514901</v>
      </c>
      <c r="DF15" s="2">
        <v>51.4035258388928</v>
      </c>
      <c r="DG15" s="2">
        <v>51.295268641295</v>
      </c>
      <c r="DH15" s="7">
        <f>PWT!DS15</f>
        <v>51.8332215776388</v>
      </c>
      <c r="DI15" s="7">
        <f>PWT!DX15</f>
        <v>54.860177467061</v>
      </c>
      <c r="DK15" s="7">
        <v>1.74</v>
      </c>
      <c r="DL15" s="11">
        <v>999</v>
      </c>
      <c r="DM15" s="9">
        <v>3.54</v>
      </c>
    </row>
    <row r="16" spans="1:117" ht="12.75">
      <c r="A16" s="15" t="s">
        <v>15</v>
      </c>
      <c r="B16" s="15">
        <f t="shared" si="3"/>
        <v>10.431067759055567</v>
      </c>
      <c r="C16" s="15">
        <f t="shared" si="4"/>
        <v>10.519249999999998</v>
      </c>
      <c r="D16" s="15">
        <f t="shared" si="5"/>
        <v>10.295139999999998</v>
      </c>
      <c r="E16" s="15">
        <f t="shared" si="6"/>
        <v>11.028769966300025</v>
      </c>
      <c r="F16" s="15"/>
      <c r="G16" s="7">
        <v>0.0602538</v>
      </c>
      <c r="H16" s="7">
        <v>0.0853777</v>
      </c>
      <c r="I16" s="7">
        <v>0.1019356</v>
      </c>
      <c r="J16" s="7">
        <v>0.1397905</v>
      </c>
      <c r="K16" s="7">
        <v>0.1273994</v>
      </c>
      <c r="L16" s="7">
        <v>0.116398</v>
      </c>
      <c r="M16" s="7">
        <v>0.1030999</v>
      </c>
      <c r="N16" s="7">
        <v>0.1045835</v>
      </c>
      <c r="O16" s="7"/>
      <c r="P16" s="7">
        <f t="shared" si="0"/>
        <v>0</v>
      </c>
      <c r="Q16" s="7">
        <f t="shared" si="7"/>
        <v>0</v>
      </c>
      <c r="R16" s="7">
        <f t="shared" si="8"/>
        <v>0.10332443474114081</v>
      </c>
      <c r="S16" s="7">
        <f t="shared" si="9"/>
        <v>0.13877412161860517</v>
      </c>
      <c r="T16" s="7">
        <f t="shared" si="10"/>
        <v>0.12785699779486298</v>
      </c>
      <c r="U16" s="7">
        <f t="shared" si="11"/>
        <v>0.11249637911560255</v>
      </c>
      <c r="V16" s="7">
        <f t="shared" si="12"/>
        <v>0.10449109861271234</v>
      </c>
      <c r="W16" s="7">
        <f t="shared" si="1"/>
        <v>0.10451398991078403</v>
      </c>
      <c r="X16" s="7">
        <f>AN16*AV16/DI16/100</f>
        <v>0.10002720840421722</v>
      </c>
      <c r="Y16" s="7">
        <v>49</v>
      </c>
      <c r="Z16" s="7">
        <v>62</v>
      </c>
      <c r="AA16" s="2">
        <v>65.23486397</v>
      </c>
      <c r="AB16" s="2">
        <v>90.10465918</v>
      </c>
      <c r="AC16" s="2">
        <v>87.6201453</v>
      </c>
      <c r="AD16" s="2">
        <v>98.77157586</v>
      </c>
      <c r="AE16" s="2">
        <v>100.6583526</v>
      </c>
      <c r="AF16" s="2">
        <v>101.766748</v>
      </c>
      <c r="AG16" s="2">
        <v>103.5961746</v>
      </c>
      <c r="AH16" s="2">
        <v>104.8116173</v>
      </c>
      <c r="AI16" s="2">
        <v>104.3586295</v>
      </c>
      <c r="AJ16" s="2">
        <v>104.8585278</v>
      </c>
      <c r="AK16" s="2">
        <v>105.8181737</v>
      </c>
      <c r="AL16" s="2">
        <v>109.0166852</v>
      </c>
      <c r="AM16" s="2">
        <v>105.3710429</v>
      </c>
      <c r="AN16" s="2">
        <v>102.5992998</v>
      </c>
      <c r="AO16" s="7">
        <v>106</v>
      </c>
      <c r="AP16" s="19">
        <v>9.819812002892263</v>
      </c>
      <c r="AQ16" s="19">
        <v>10.06749654218534</v>
      </c>
      <c r="AR16" s="19">
        <v>9.901719901719902</v>
      </c>
      <c r="AS16" s="19">
        <v>7.796406109613656</v>
      </c>
      <c r="AT16" s="19">
        <v>7.062933333333332</v>
      </c>
      <c r="AU16" s="7">
        <f t="shared" si="2"/>
        <v>6.745270645467894</v>
      </c>
      <c r="AV16" s="7">
        <f t="shared" si="13"/>
        <v>6.667741935483871</v>
      </c>
      <c r="AW16" s="7">
        <v>29000</v>
      </c>
      <c r="AX16" s="7">
        <v>31000</v>
      </c>
      <c r="BA16" s="8"/>
      <c r="BB16" s="8"/>
      <c r="BH16" s="7">
        <v>1980</v>
      </c>
      <c r="BI16" s="7">
        <v>2067</v>
      </c>
      <c r="BK16" s="20">
        <v>17909</v>
      </c>
      <c r="BL16" s="20">
        <v>18271</v>
      </c>
      <c r="BM16" s="20">
        <v>18614</v>
      </c>
      <c r="BN16" s="20">
        <v>18964</v>
      </c>
      <c r="BO16" s="20">
        <v>19325</v>
      </c>
      <c r="BP16" s="20">
        <v>19678</v>
      </c>
      <c r="BQ16" s="20">
        <v>20048</v>
      </c>
      <c r="BR16" s="20">
        <v>20412</v>
      </c>
      <c r="BS16" s="20">
        <v>20744</v>
      </c>
      <c r="BT16" s="20">
        <v>21028</v>
      </c>
      <c r="BU16" s="20">
        <v>21324</v>
      </c>
      <c r="BV16" s="20">
        <v>21962.1</v>
      </c>
      <c r="BW16" s="20">
        <v>22219.6</v>
      </c>
      <c r="BX16" s="20">
        <v>22493.8</v>
      </c>
      <c r="BY16" s="20">
        <v>22808.4</v>
      </c>
      <c r="BZ16" s="20">
        <v>23142.3</v>
      </c>
      <c r="CA16" s="20">
        <v>23449.8</v>
      </c>
      <c r="CB16" s="20">
        <v>23726.3</v>
      </c>
      <c r="CC16" s="20">
        <v>23964</v>
      </c>
      <c r="CD16" s="20">
        <v>24202.2</v>
      </c>
      <c r="CE16" s="20">
        <v>24516.3</v>
      </c>
      <c r="CF16" s="20">
        <v>24820.4</v>
      </c>
      <c r="CG16" s="20">
        <v>25117.4</v>
      </c>
      <c r="CH16" s="20">
        <v>25367</v>
      </c>
      <c r="CI16" s="20">
        <v>25607.6</v>
      </c>
      <c r="CJ16" s="20">
        <v>25842.6</v>
      </c>
      <c r="CK16" s="20">
        <v>26100.6</v>
      </c>
      <c r="CL16" s="20">
        <v>26449.9</v>
      </c>
      <c r="CM16" s="20">
        <v>26798.3</v>
      </c>
      <c r="CN16" s="20">
        <v>27286.2</v>
      </c>
      <c r="CO16" s="20">
        <v>27700.9</v>
      </c>
      <c r="CP16" s="20">
        <v>28030.9</v>
      </c>
      <c r="CQ16" s="20">
        <v>28376.5</v>
      </c>
      <c r="CR16" s="20">
        <v>28703.1</v>
      </c>
      <c r="CS16" s="20">
        <v>29036</v>
      </c>
      <c r="CT16" s="20">
        <v>29353.9</v>
      </c>
      <c r="CU16" s="20">
        <v>29671.9</v>
      </c>
      <c r="CV16" s="20">
        <v>29987</v>
      </c>
      <c r="CW16" s="20">
        <v>30248</v>
      </c>
      <c r="CX16" s="20">
        <v>30493</v>
      </c>
      <c r="CY16" s="20">
        <v>30750</v>
      </c>
      <c r="DA16" s="2">
        <v>58.9591825339215</v>
      </c>
      <c r="DB16" s="2">
        <v>58.9543825592032</v>
      </c>
      <c r="DC16" s="2">
        <v>61.9983164509473</v>
      </c>
      <c r="DD16" s="2">
        <v>65.36725537507</v>
      </c>
      <c r="DE16" s="2">
        <v>67.8562887813605</v>
      </c>
      <c r="DF16" s="2">
        <v>68.4522758461183</v>
      </c>
      <c r="DG16" s="2">
        <v>68.0386409269188</v>
      </c>
      <c r="DH16" s="7">
        <f>PWT!DS16</f>
        <v>67.675069155822</v>
      </c>
      <c r="DI16" s="7">
        <f>PWT!DX16</f>
        <v>68.3919570226554</v>
      </c>
      <c r="DK16" s="7">
        <v>9.11</v>
      </c>
      <c r="DL16" s="10">
        <v>9.08</v>
      </c>
      <c r="DM16" s="9">
        <v>11.43</v>
      </c>
    </row>
    <row r="17" spans="1:117" ht="12.75">
      <c r="A17" s="15" t="s">
        <v>16</v>
      </c>
      <c r="B17" s="15">
        <f>AVERAGE(P17:X17)*100</f>
        <v>5.666324660593582</v>
      </c>
      <c r="C17" s="15">
        <f>AVERAGE(P17:U17)*100</f>
        <v>2.438536953956322</v>
      </c>
      <c r="D17" s="15">
        <f>AVERAGE(P17:T17)*100</f>
        <v>2.1077536049319447</v>
      </c>
      <c r="E17" s="15">
        <f>AVERAGE(T17:X17)*100</f>
        <v>7.113849389930738</v>
      </c>
      <c r="F17" s="15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>
        <f t="shared" si="8"/>
        <v>0.024066705715964344</v>
      </c>
      <c r="S17" s="7">
        <f t="shared" si="9"/>
        <v>0.016883551029049503</v>
      </c>
      <c r="T17" s="7">
        <f t="shared" si="10"/>
        <v>0.0222823514029445</v>
      </c>
      <c r="U17" s="7">
        <f t="shared" si="11"/>
        <v>0.03430887001029452</v>
      </c>
      <c r="V17" s="7">
        <f t="shared" si="12"/>
        <v>0.041933564704452066</v>
      </c>
      <c r="W17" s="7">
        <f t="shared" si="1"/>
        <v>0.09446231035406978</v>
      </c>
      <c r="X17" s="7">
        <f>AM17*AV17/DI17/100</f>
        <v>0.16270537302477603</v>
      </c>
      <c r="Y17" s="7" t="s">
        <v>0</v>
      </c>
      <c r="Z17" s="7" t="s">
        <v>0</v>
      </c>
      <c r="AA17" s="2">
        <v>10.15894155</v>
      </c>
      <c r="AB17" s="2">
        <v>6.595589004</v>
      </c>
      <c r="AC17" s="2">
        <v>7.910126193</v>
      </c>
      <c r="AD17" s="2">
        <v>13.37261115</v>
      </c>
      <c r="AE17" s="2">
        <v>20.59980542</v>
      </c>
      <c r="AF17" s="2">
        <v>24.72295733</v>
      </c>
      <c r="AG17" s="2">
        <v>25.78659097</v>
      </c>
      <c r="AH17" s="2">
        <v>27.10700894</v>
      </c>
      <c r="AI17" s="2">
        <v>34.1183015</v>
      </c>
      <c r="AJ17" s="2">
        <v>43.23243963</v>
      </c>
      <c r="AK17" s="2">
        <v>51.3236279</v>
      </c>
      <c r="AL17" s="7" t="s">
        <v>0</v>
      </c>
      <c r="AM17" s="2">
        <v>68.643608</v>
      </c>
      <c r="AN17" s="7" t="s">
        <v>0</v>
      </c>
      <c r="AO17" s="7" t="s">
        <v>0</v>
      </c>
      <c r="AP17" s="19">
        <v>11.235955056179774</v>
      </c>
      <c r="AQ17" s="19">
        <v>12.23021582733813</v>
      </c>
      <c r="AR17" s="19">
        <v>13.494809688581316</v>
      </c>
      <c r="AS17" s="19">
        <v>12.903225806451612</v>
      </c>
      <c r="AT17" s="19">
        <v>10.54481546572935</v>
      </c>
      <c r="AU17" s="7">
        <f t="shared" si="2"/>
        <v>11.780104712041885</v>
      </c>
      <c r="AV17" s="7">
        <f t="shared" si="13"/>
        <v>12.320000000000002</v>
      </c>
      <c r="AW17" s="7">
        <v>408.4507042253521</v>
      </c>
      <c r="AX17" s="7">
        <v>454.5454545454545</v>
      </c>
      <c r="AY17" s="19"/>
      <c r="AZ17" s="19"/>
      <c r="BA17" s="7">
        <v>14</v>
      </c>
      <c r="BB17" s="7">
        <v>21</v>
      </c>
      <c r="BC17" s="7">
        <v>30</v>
      </c>
      <c r="BD17" s="7">
        <v>34</v>
      </c>
      <c r="BE17" s="7">
        <v>39</v>
      </c>
      <c r="BF17" s="7">
        <v>40</v>
      </c>
      <c r="BG17" s="7">
        <v>36</v>
      </c>
      <c r="BH17" s="7">
        <v>45</v>
      </c>
      <c r="BI17" s="7">
        <v>56</v>
      </c>
      <c r="BK17" s="20">
        <v>196</v>
      </c>
      <c r="BL17" s="20">
        <v>198.68</v>
      </c>
      <c r="BM17" s="20">
        <v>204.1</v>
      </c>
      <c r="BN17" s="20">
        <v>211.43</v>
      </c>
      <c r="BO17" s="20">
        <v>219.94</v>
      </c>
      <c r="BP17" s="20">
        <v>229</v>
      </c>
      <c r="BQ17" s="20">
        <v>238.07</v>
      </c>
      <c r="BR17" s="20">
        <v>246.71</v>
      </c>
      <c r="BS17" s="20">
        <v>254.57</v>
      </c>
      <c r="BT17" s="20">
        <v>261.39</v>
      </c>
      <c r="BU17" s="20">
        <v>267</v>
      </c>
      <c r="BV17" s="20">
        <v>270.25</v>
      </c>
      <c r="BW17" s="20">
        <v>272.75</v>
      </c>
      <c r="BX17" s="20">
        <v>274.73</v>
      </c>
      <c r="BY17" s="20">
        <v>276.42</v>
      </c>
      <c r="BZ17" s="20">
        <v>278</v>
      </c>
      <c r="CA17" s="20">
        <v>279.65</v>
      </c>
      <c r="CB17" s="20">
        <v>281.52</v>
      </c>
      <c r="CC17" s="20">
        <v>283.69</v>
      </c>
      <c r="CD17" s="20">
        <v>286.17</v>
      </c>
      <c r="CE17" s="20">
        <v>289</v>
      </c>
      <c r="CF17" s="20">
        <v>292.25</v>
      </c>
      <c r="CG17" s="20">
        <v>295.96</v>
      </c>
      <c r="CH17" s="20">
        <v>300.16</v>
      </c>
      <c r="CI17" s="20">
        <v>304.84</v>
      </c>
      <c r="CJ17" s="20">
        <v>310</v>
      </c>
      <c r="CK17" s="20">
        <v>315.6</v>
      </c>
      <c r="CL17" s="20">
        <v>321.61</v>
      </c>
      <c r="CM17" s="20">
        <v>327.97</v>
      </c>
      <c r="CN17" s="20">
        <v>334.59</v>
      </c>
      <c r="CO17" s="20">
        <v>341.4</v>
      </c>
      <c r="CP17" s="20">
        <v>346.53</v>
      </c>
      <c r="CQ17" s="20">
        <v>353.7</v>
      </c>
      <c r="CR17" s="20">
        <v>362.36</v>
      </c>
      <c r="CS17" s="20">
        <v>371.97</v>
      </c>
      <c r="CT17" s="20">
        <v>382</v>
      </c>
      <c r="CU17" s="20">
        <v>392.64</v>
      </c>
      <c r="CV17" s="20">
        <v>403.56</v>
      </c>
      <c r="CW17" s="20">
        <v>415.32</v>
      </c>
      <c r="CX17" s="20">
        <v>427.79</v>
      </c>
      <c r="CY17" s="20">
        <v>441</v>
      </c>
      <c r="DA17" s="2">
        <v>52.1739285714286</v>
      </c>
      <c r="DB17" s="2">
        <v>49.831615720524</v>
      </c>
      <c r="DC17" s="2">
        <v>47.4287640449438</v>
      </c>
      <c r="DD17" s="2">
        <v>47.7775539568345</v>
      </c>
      <c r="DE17" s="2">
        <v>47.9059169550173</v>
      </c>
      <c r="DF17" s="2">
        <v>50.293064516129</v>
      </c>
      <c r="DG17" s="2">
        <v>51.8012595196251</v>
      </c>
      <c r="DH17" s="7">
        <f>PWT!DS17</f>
        <v>53.9138481675393</v>
      </c>
      <c r="DI17" s="7">
        <f>PWT!DX17</f>
        <v>51.9767254662956</v>
      </c>
      <c r="DK17" s="7">
        <v>999</v>
      </c>
      <c r="DL17" s="11">
        <v>999</v>
      </c>
      <c r="DM17" s="9">
        <v>999</v>
      </c>
    </row>
    <row r="18" spans="1:117" ht="12.75">
      <c r="A18" s="15" t="s">
        <v>17</v>
      </c>
      <c r="B18" s="15">
        <f t="shared" si="3"/>
        <v>1.5048655478374602</v>
      </c>
      <c r="C18" s="15">
        <f t="shared" si="4"/>
        <v>1.3140583333333333</v>
      </c>
      <c r="D18" s="15">
        <f t="shared" si="5"/>
        <v>1.00214</v>
      </c>
      <c r="E18" s="15">
        <f t="shared" si="6"/>
        <v>2.36195859567492</v>
      </c>
      <c r="F18" s="15"/>
      <c r="G18" s="7">
        <v>0.0016043</v>
      </c>
      <c r="H18" s="7">
        <v>0.0032087</v>
      </c>
      <c r="I18" s="7">
        <v>0.0073869</v>
      </c>
      <c r="J18" s="7">
        <v>0.013711</v>
      </c>
      <c r="K18" s="7">
        <v>0.0241961</v>
      </c>
      <c r="L18" s="7">
        <v>0.0287365</v>
      </c>
      <c r="M18" s="7">
        <v>0.0213546</v>
      </c>
      <c r="N18" s="7"/>
      <c r="O18" s="7"/>
      <c r="P18" s="7">
        <f>Y18*BA18/BK18/DA18</f>
        <v>0.0015808399468928746</v>
      </c>
      <c r="Q18" s="7">
        <f t="shared" si="7"/>
        <v>0.0047775914399150994</v>
      </c>
      <c r="R18" s="7">
        <f t="shared" si="8"/>
        <v>0.007472988645037376</v>
      </c>
      <c r="S18" s="7">
        <f t="shared" si="9"/>
        <v>0.01374112579724218</v>
      </c>
      <c r="T18" s="7">
        <f t="shared" si="10"/>
        <v>0.024940963690352237</v>
      </c>
      <c r="U18" s="7">
        <f t="shared" si="11"/>
        <v>0.030216209670365698</v>
      </c>
      <c r="V18" s="7">
        <f t="shared" si="12"/>
        <v>0.02264818705873631</v>
      </c>
      <c r="W18" s="7">
        <f t="shared" si="1"/>
        <v>0.02019114382699681</v>
      </c>
      <c r="X18" s="7"/>
      <c r="Y18" s="7">
        <v>1</v>
      </c>
      <c r="Z18" s="7">
        <v>3</v>
      </c>
      <c r="AA18" s="2">
        <v>4.175520691</v>
      </c>
      <c r="AB18" s="2">
        <v>7.685910111</v>
      </c>
      <c r="AC18" s="2">
        <v>13.63880442</v>
      </c>
      <c r="AD18" s="2">
        <v>16.05044247</v>
      </c>
      <c r="AE18" s="2">
        <v>11.74108296</v>
      </c>
      <c r="AF18" s="2">
        <v>10.17289263</v>
      </c>
      <c r="AG18" s="2">
        <v>10.00447512</v>
      </c>
      <c r="AH18" s="2">
        <v>9.898416461</v>
      </c>
      <c r="AI18" s="2">
        <v>9.799285678</v>
      </c>
      <c r="AJ18" s="2">
        <v>9.71082035</v>
      </c>
      <c r="AK18" s="2">
        <v>9.635133217</v>
      </c>
      <c r="AL18" s="7" t="s">
        <v>0</v>
      </c>
      <c r="AM18" s="7" t="s">
        <v>0</v>
      </c>
      <c r="AN18" s="7" t="s">
        <v>0</v>
      </c>
      <c r="AO18" s="7">
        <v>12</v>
      </c>
      <c r="AP18" s="19">
        <v>10.005408328826393</v>
      </c>
      <c r="AQ18" s="19">
        <v>9.917355371900827</v>
      </c>
      <c r="AR18" s="19">
        <v>9.943795936013835</v>
      </c>
      <c r="AS18" s="19">
        <v>10.126582278481013</v>
      </c>
      <c r="AT18" s="19">
        <v>10.129163834126444</v>
      </c>
      <c r="AU18" s="7">
        <f t="shared" si="2"/>
        <v>10.979318734793187</v>
      </c>
      <c r="AV18" s="7">
        <f t="shared" si="13"/>
        <v>10.864143426294822</v>
      </c>
      <c r="AW18" s="7">
        <v>3393.939393939394</v>
      </c>
      <c r="AX18" s="7">
        <v>3746.268656716418</v>
      </c>
      <c r="BA18" s="7">
        <v>139</v>
      </c>
      <c r="BB18" s="7">
        <v>150</v>
      </c>
      <c r="BC18" s="7">
        <v>185</v>
      </c>
      <c r="BD18" s="7">
        <v>204</v>
      </c>
      <c r="BE18" s="7">
        <v>230</v>
      </c>
      <c r="BF18" s="7">
        <v>264</v>
      </c>
      <c r="BG18" s="7">
        <v>298</v>
      </c>
      <c r="BH18" s="7">
        <v>361</v>
      </c>
      <c r="BI18" s="7">
        <v>407</v>
      </c>
      <c r="BK18" s="20">
        <v>1534</v>
      </c>
      <c r="BL18" s="20">
        <v>1560.45</v>
      </c>
      <c r="BM18" s="20">
        <v>1587.96</v>
      </c>
      <c r="BN18" s="20">
        <v>1616.54</v>
      </c>
      <c r="BO18" s="20">
        <v>1646.22</v>
      </c>
      <c r="BP18" s="20">
        <v>1677</v>
      </c>
      <c r="BQ18" s="20">
        <v>1708.93</v>
      </c>
      <c r="BR18" s="20">
        <v>1742.04</v>
      </c>
      <c r="BS18" s="20">
        <v>1776.38</v>
      </c>
      <c r="BT18" s="20">
        <v>1812.02</v>
      </c>
      <c r="BU18" s="20">
        <v>1849</v>
      </c>
      <c r="BV18" s="20">
        <v>1887.02</v>
      </c>
      <c r="BW18" s="20">
        <v>1926.72</v>
      </c>
      <c r="BX18" s="20">
        <v>1968.22</v>
      </c>
      <c r="BY18" s="20">
        <v>2011.63</v>
      </c>
      <c r="BZ18" s="20">
        <v>2057</v>
      </c>
      <c r="CA18" s="20">
        <v>2104.42</v>
      </c>
      <c r="CB18" s="20">
        <v>2153.99</v>
      </c>
      <c r="CC18" s="20">
        <v>2205.49</v>
      </c>
      <c r="CD18" s="20">
        <v>2258.57</v>
      </c>
      <c r="CE18" s="20">
        <v>2313</v>
      </c>
      <c r="CF18" s="20">
        <v>2368.83</v>
      </c>
      <c r="CG18" s="20">
        <v>2426.11</v>
      </c>
      <c r="CH18" s="20">
        <v>2484.87</v>
      </c>
      <c r="CI18" s="20">
        <v>2545.15</v>
      </c>
      <c r="CJ18" s="20">
        <v>2607</v>
      </c>
      <c r="CK18" s="20">
        <v>2670.5</v>
      </c>
      <c r="CL18" s="20">
        <v>2735.7</v>
      </c>
      <c r="CM18" s="20">
        <v>2802.65</v>
      </c>
      <c r="CN18" s="20">
        <v>2871.4</v>
      </c>
      <c r="CO18" s="20">
        <v>2942</v>
      </c>
      <c r="CP18" s="20">
        <v>3012.28</v>
      </c>
      <c r="CQ18" s="20">
        <v>3082.12</v>
      </c>
      <c r="CR18" s="20">
        <v>3151.43</v>
      </c>
      <c r="CS18" s="20">
        <v>3220.09</v>
      </c>
      <c r="CT18" s="20">
        <v>3288</v>
      </c>
      <c r="CU18" s="20">
        <v>3354.09</v>
      </c>
      <c r="CV18" s="20">
        <v>3528.62</v>
      </c>
      <c r="CW18" s="20">
        <v>3603.4</v>
      </c>
      <c r="CX18" s="20"/>
      <c r="CY18" s="20"/>
      <c r="DA18" s="2">
        <v>57.3193872229466</v>
      </c>
      <c r="DB18" s="2">
        <v>56.1656052474657</v>
      </c>
      <c r="DC18" s="2">
        <v>55.9050621957815</v>
      </c>
      <c r="DD18" s="2">
        <v>55.471366067088</v>
      </c>
      <c r="DE18" s="2">
        <v>54.3770038910506</v>
      </c>
      <c r="DF18" s="2">
        <v>53.7910373443983</v>
      </c>
      <c r="DG18" s="2">
        <v>52.5107606112054</v>
      </c>
      <c r="DH18" s="7">
        <f>PWT!DS18</f>
        <v>52.8044338213325</v>
      </c>
      <c r="DI18" s="7">
        <f>PWT!DX18</f>
        <v>54.0220608017218</v>
      </c>
      <c r="DK18" s="7">
        <v>0.57</v>
      </c>
      <c r="DL18" s="11">
        <v>999</v>
      </c>
      <c r="DM18" s="9">
        <v>2.53</v>
      </c>
    </row>
    <row r="19" spans="1:117" ht="12.75">
      <c r="A19" s="15" t="s">
        <v>18</v>
      </c>
      <c r="B19" s="15">
        <f t="shared" si="3"/>
        <v>1.0310866062071433</v>
      </c>
      <c r="C19" s="15">
        <f t="shared" si="4"/>
        <v>0.44500799999999996</v>
      </c>
      <c r="D19" s="15">
        <f t="shared" si="5"/>
        <v>0.26949749999999995</v>
      </c>
      <c r="E19" s="15">
        <f t="shared" si="6"/>
        <v>1.7926757124142867</v>
      </c>
      <c r="F19" s="15"/>
      <c r="G19" s="7">
        <v>0.0006504</v>
      </c>
      <c r="H19" s="7">
        <v>0.0016577</v>
      </c>
      <c r="I19" s="7">
        <v>0.0035521</v>
      </c>
      <c r="J19" s="7">
        <v>0.0049197</v>
      </c>
      <c r="K19" s="7"/>
      <c r="L19" s="7">
        <v>0.0114705</v>
      </c>
      <c r="M19" s="7">
        <v>0.0146387</v>
      </c>
      <c r="N19" s="7">
        <v>0.0194887</v>
      </c>
      <c r="O19" s="7"/>
      <c r="P19" s="7">
        <f aca="true" t="shared" si="14" ref="P19:P81">Y19*BA19/BK19/DA19</f>
        <v>0.0006712209313351332</v>
      </c>
      <c r="Q19" s="7">
        <f t="shared" si="7"/>
        <v>0.0016718357411104477</v>
      </c>
      <c r="R19" s="7">
        <f t="shared" si="8"/>
        <v>0.003621986226913812</v>
      </c>
      <c r="S19" s="7">
        <f t="shared" si="9"/>
        <v>0.005201385148753397</v>
      </c>
      <c r="T19" s="7"/>
      <c r="U19" s="7">
        <f t="shared" si="11"/>
        <v>0.01226542086500817</v>
      </c>
      <c r="V19" s="7">
        <f t="shared" si="12"/>
        <v>0.01666959501801619</v>
      </c>
      <c r="W19" s="7">
        <f t="shared" si="1"/>
        <v>0.019765553381506654</v>
      </c>
      <c r="X19" s="7">
        <f>AN19*AV19/DI19/100</f>
        <v>0.025832275115064817</v>
      </c>
      <c r="Y19" s="7">
        <v>0.4</v>
      </c>
      <c r="Z19" s="7">
        <v>1</v>
      </c>
      <c r="AA19" s="2">
        <v>1.978238626</v>
      </c>
      <c r="AB19" s="2">
        <v>2.748065239</v>
      </c>
      <c r="AC19" s="7" t="s">
        <v>0</v>
      </c>
      <c r="AD19" s="2">
        <v>6.188478698</v>
      </c>
      <c r="AE19" s="2">
        <v>7.819154826</v>
      </c>
      <c r="AF19" s="2">
        <v>9.118049583</v>
      </c>
      <c r="AG19" s="2">
        <v>9.483774213</v>
      </c>
      <c r="AH19" s="2">
        <v>8.033448529</v>
      </c>
      <c r="AI19" s="2">
        <v>8.937833141</v>
      </c>
      <c r="AJ19" s="2">
        <v>9.251982404</v>
      </c>
      <c r="AK19" s="2">
        <v>9.483852389</v>
      </c>
      <c r="AL19" s="7" t="s">
        <v>0</v>
      </c>
      <c r="AM19" s="2">
        <v>10.68171589</v>
      </c>
      <c r="AN19" s="2">
        <v>11.4907919</v>
      </c>
      <c r="AO19" s="7">
        <v>12</v>
      </c>
      <c r="AP19" s="19">
        <v>9.967141292442497</v>
      </c>
      <c r="AQ19" s="19">
        <v>10.074441687344914</v>
      </c>
      <c r="AR19" s="19">
        <v>10.096046459682825</v>
      </c>
      <c r="AS19" s="19">
        <v>10.222830336200156</v>
      </c>
      <c r="AT19" s="19">
        <v>10.911938739993039</v>
      </c>
      <c r="AU19" s="7">
        <f t="shared" si="2"/>
        <v>10.85433129566125</v>
      </c>
      <c r="AV19" s="7">
        <f t="shared" si="13"/>
        <v>10.448598130841122</v>
      </c>
      <c r="AW19" s="7">
        <v>7062.5</v>
      </c>
      <c r="AX19" s="7">
        <v>8230.76923076923</v>
      </c>
      <c r="BA19" s="7">
        <v>292</v>
      </c>
      <c r="BB19" s="7">
        <v>309</v>
      </c>
      <c r="BC19" s="7">
        <v>364</v>
      </c>
      <c r="BD19" s="7">
        <v>406</v>
      </c>
      <c r="BE19" s="7">
        <v>452</v>
      </c>
      <c r="BF19" s="7">
        <v>523</v>
      </c>
      <c r="BG19" s="7">
        <v>627</v>
      </c>
      <c r="BH19" s="7">
        <v>728</v>
      </c>
      <c r="BI19" s="7">
        <v>860</v>
      </c>
      <c r="BK19" s="20">
        <v>3064</v>
      </c>
      <c r="BL19" s="20">
        <v>3114.93</v>
      </c>
      <c r="BM19" s="20">
        <v>3167.1</v>
      </c>
      <c r="BN19" s="20">
        <v>3220.82</v>
      </c>
      <c r="BO19" s="20">
        <v>3276.35</v>
      </c>
      <c r="BP19" s="20">
        <v>3334</v>
      </c>
      <c r="BQ19" s="20">
        <v>3389.4</v>
      </c>
      <c r="BR19" s="20">
        <v>3449.83</v>
      </c>
      <c r="BS19" s="20">
        <v>3514.27</v>
      </c>
      <c r="BT19" s="20">
        <v>3581.88</v>
      </c>
      <c r="BU19" s="20">
        <v>3652</v>
      </c>
      <c r="BV19" s="20">
        <v>3724.15</v>
      </c>
      <c r="BW19" s="20">
        <v>3798.05</v>
      </c>
      <c r="BX19" s="20">
        <v>3873.58</v>
      </c>
      <c r="BY19" s="20">
        <v>3950.81</v>
      </c>
      <c r="BZ19" s="20">
        <v>4030</v>
      </c>
      <c r="CA19" s="20">
        <v>4105.28</v>
      </c>
      <c r="CB19" s="20">
        <v>4186.37</v>
      </c>
      <c r="CC19" s="20">
        <v>4274.79</v>
      </c>
      <c r="CD19" s="20">
        <v>4371.51</v>
      </c>
      <c r="CE19" s="20">
        <v>4477</v>
      </c>
      <c r="CF19" s="20">
        <v>4592.59</v>
      </c>
      <c r="CG19" s="20">
        <v>4720.48</v>
      </c>
      <c r="CH19" s="20">
        <v>4855.42</v>
      </c>
      <c r="CI19" s="20">
        <v>4988.89</v>
      </c>
      <c r="CJ19" s="20">
        <v>5116</v>
      </c>
      <c r="CK19" s="20">
        <v>5242.97</v>
      </c>
      <c r="CL19" s="20">
        <v>5369.62</v>
      </c>
      <c r="CM19" s="20">
        <v>5495.8</v>
      </c>
      <c r="CN19" s="20">
        <v>5621.32</v>
      </c>
      <c r="CO19" s="20">
        <v>5746</v>
      </c>
      <c r="CP19" s="20">
        <v>5891.08</v>
      </c>
      <c r="CQ19" s="20">
        <v>6057.95</v>
      </c>
      <c r="CR19" s="20">
        <v>6248.25</v>
      </c>
      <c r="CS19" s="20">
        <v>6463.87</v>
      </c>
      <c r="CT19" s="20">
        <v>6707</v>
      </c>
      <c r="CU19" s="20">
        <v>6893.71</v>
      </c>
      <c r="CV19" s="20">
        <v>7085.62</v>
      </c>
      <c r="CW19" s="20">
        <v>7282.87</v>
      </c>
      <c r="CX19" s="20">
        <v>7485.61</v>
      </c>
      <c r="CY19" s="20">
        <v>7694</v>
      </c>
      <c r="DA19" s="2">
        <v>56.7921866840731</v>
      </c>
      <c r="DB19" s="2">
        <v>55.4369436112777</v>
      </c>
      <c r="DC19" s="2">
        <v>54.4380421686747</v>
      </c>
      <c r="DD19" s="2">
        <v>53.226635235732</v>
      </c>
      <c r="DE19" s="2">
        <v>52.234753182935</v>
      </c>
      <c r="DF19" s="2">
        <v>51.5789620797498</v>
      </c>
      <c r="DG19" s="2">
        <v>51.1842899408284</v>
      </c>
      <c r="DH19" s="7">
        <f>PWT!DS19</f>
        <v>50.8076248695393</v>
      </c>
      <c r="DI19" s="7">
        <f>PWT!DX19</f>
        <v>46.4777748895243</v>
      </c>
      <c r="DK19" s="7">
        <v>999</v>
      </c>
      <c r="DL19" s="11">
        <v>999</v>
      </c>
      <c r="DM19" s="9">
        <v>999</v>
      </c>
    </row>
    <row r="20" spans="1:117" ht="12.75">
      <c r="A20" s="15" t="s">
        <v>19</v>
      </c>
      <c r="B20" s="15">
        <f t="shared" si="3"/>
        <v>8.468365314837541</v>
      </c>
      <c r="C20" s="15">
        <f t="shared" si="4"/>
        <v>7.730816666666667</v>
      </c>
      <c r="D20" s="15">
        <f t="shared" si="5"/>
        <v>7.101024000000001</v>
      </c>
      <c r="E20" s="15">
        <f t="shared" si="6"/>
        <v>10.097495566707577</v>
      </c>
      <c r="F20" s="15"/>
      <c r="G20" s="7">
        <v>0.0410264</v>
      </c>
      <c r="H20" s="7">
        <v>0.059189</v>
      </c>
      <c r="I20" s="7">
        <v>0.0675301</v>
      </c>
      <c r="J20" s="7">
        <v>0.0895326</v>
      </c>
      <c r="K20" s="7">
        <v>0.0977731</v>
      </c>
      <c r="L20" s="7">
        <v>0.1087978</v>
      </c>
      <c r="M20" s="7">
        <v>0.1083294</v>
      </c>
      <c r="N20" s="7">
        <v>0.0927245</v>
      </c>
      <c r="O20" s="7"/>
      <c r="P20" s="7">
        <f t="shared" si="14"/>
        <v>0</v>
      </c>
      <c r="Q20" s="7">
        <f t="shared" si="7"/>
        <v>0</v>
      </c>
      <c r="R20" s="7">
        <f t="shared" si="8"/>
        <v>0.06676006834599073</v>
      </c>
      <c r="S20" s="7">
        <f t="shared" si="9"/>
        <v>0.09208297661348835</v>
      </c>
      <c r="T20" s="7">
        <f t="shared" si="10"/>
        <v>0.10048394900883409</v>
      </c>
      <c r="U20" s="7">
        <f t="shared" si="11"/>
        <v>0.10910658651565829</v>
      </c>
      <c r="V20" s="7">
        <f t="shared" si="12"/>
        <v>0.10880854451347821</v>
      </c>
      <c r="W20" s="7">
        <f t="shared" si="1"/>
        <v>0.08947519245911986</v>
      </c>
      <c r="X20" s="7">
        <f>AO20*AV20/DI20/100</f>
        <v>0.10049928587625906</v>
      </c>
      <c r="Y20" s="7">
        <v>25</v>
      </c>
      <c r="Z20" s="7">
        <v>33</v>
      </c>
      <c r="AA20" s="2">
        <v>37.39725671</v>
      </c>
      <c r="AB20" s="2">
        <v>47.35962577</v>
      </c>
      <c r="AC20" s="2">
        <v>52.54281294</v>
      </c>
      <c r="AD20" s="2">
        <v>66.92190906</v>
      </c>
      <c r="AE20" s="2">
        <v>73.46283734</v>
      </c>
      <c r="AF20" s="2">
        <v>71.641762</v>
      </c>
      <c r="AG20" s="2">
        <v>69.38385576</v>
      </c>
      <c r="AH20" s="2">
        <v>67.23155114</v>
      </c>
      <c r="AI20" s="2">
        <v>68.35527155</v>
      </c>
      <c r="AJ20" s="2">
        <v>69.48057728</v>
      </c>
      <c r="AK20" s="2">
        <v>74.881699</v>
      </c>
      <c r="AL20" s="7" t="s">
        <v>0</v>
      </c>
      <c r="AM20" s="7" t="s">
        <v>0</v>
      </c>
      <c r="AN20" s="7" t="s">
        <v>0</v>
      </c>
      <c r="AO20" s="2">
        <v>75.44858481</v>
      </c>
      <c r="AP20" s="19">
        <v>9.942082111436948</v>
      </c>
      <c r="AQ20" s="19">
        <v>11.240660736975858</v>
      </c>
      <c r="AR20" s="19">
        <v>11.65203679369251</v>
      </c>
      <c r="AS20" s="19">
        <v>10.273112582781458</v>
      </c>
      <c r="AT20" s="19">
        <v>9.452813852813852</v>
      </c>
      <c r="AU20" s="7">
        <f t="shared" si="2"/>
        <v>8.233406519169058</v>
      </c>
      <c r="AV20" s="7">
        <f t="shared" si="13"/>
        <v>8.603558282208589</v>
      </c>
      <c r="AW20" s="7">
        <v>14367.346938775509</v>
      </c>
      <c r="AX20" s="7">
        <v>15377.35849056604</v>
      </c>
      <c r="BA20" s="8"/>
      <c r="BB20" s="8"/>
      <c r="BH20" s="7">
        <v>1170</v>
      </c>
      <c r="BI20" s="7">
        <v>1323</v>
      </c>
      <c r="BK20" s="20">
        <v>7608</v>
      </c>
      <c r="BL20" s="20">
        <v>7798.74</v>
      </c>
      <c r="BM20" s="20">
        <v>7991.7</v>
      </c>
      <c r="BN20" s="20">
        <v>8185.6</v>
      </c>
      <c r="BO20" s="20">
        <v>8379.35</v>
      </c>
      <c r="BP20" s="20">
        <v>8572</v>
      </c>
      <c r="BQ20" s="20">
        <v>8762.74</v>
      </c>
      <c r="BR20" s="20">
        <v>8950.94</v>
      </c>
      <c r="BS20" s="20">
        <v>9136.08</v>
      </c>
      <c r="BT20" s="20">
        <v>9317.83</v>
      </c>
      <c r="BU20" s="20">
        <v>9496</v>
      </c>
      <c r="BV20" s="20">
        <v>9670.17</v>
      </c>
      <c r="BW20" s="20">
        <v>9840.99</v>
      </c>
      <c r="BX20" s="20">
        <v>10008.78</v>
      </c>
      <c r="BY20" s="20">
        <v>10173.94</v>
      </c>
      <c r="BZ20" s="20">
        <v>10337</v>
      </c>
      <c r="CA20" s="20">
        <v>10498.4</v>
      </c>
      <c r="CB20" s="20">
        <v>10658.47</v>
      </c>
      <c r="CC20" s="20">
        <v>10818.68</v>
      </c>
      <c r="CD20" s="20">
        <v>10981.03</v>
      </c>
      <c r="CE20" s="20">
        <v>11147</v>
      </c>
      <c r="CF20" s="20">
        <v>11316.97</v>
      </c>
      <c r="CG20" s="20">
        <v>11491.41</v>
      </c>
      <c r="CH20" s="20">
        <v>11670.91</v>
      </c>
      <c r="CI20" s="20">
        <v>11855.97</v>
      </c>
      <c r="CJ20" s="20">
        <v>12047</v>
      </c>
      <c r="CK20" s="20">
        <v>12244.21</v>
      </c>
      <c r="CL20" s="20">
        <v>12447.79</v>
      </c>
      <c r="CM20" s="20">
        <v>12657.98</v>
      </c>
      <c r="CN20" s="20">
        <v>12874.97</v>
      </c>
      <c r="CO20" s="20">
        <v>13099</v>
      </c>
      <c r="CP20" s="20">
        <v>13319.7</v>
      </c>
      <c r="CQ20" s="20">
        <v>13544.9</v>
      </c>
      <c r="CR20" s="20">
        <v>13771.2</v>
      </c>
      <c r="CS20" s="20">
        <v>13994.4</v>
      </c>
      <c r="CT20" s="20">
        <v>14210.4</v>
      </c>
      <c r="CU20" s="20">
        <v>14418.8</v>
      </c>
      <c r="CV20" s="20">
        <v>14622.4</v>
      </c>
      <c r="CW20" s="20">
        <v>14821.7</v>
      </c>
      <c r="CX20" s="20">
        <v>15017.8</v>
      </c>
      <c r="CY20" s="20">
        <v>15211.3</v>
      </c>
      <c r="DA20" s="2">
        <v>55.9870031545741</v>
      </c>
      <c r="DB20" s="2">
        <v>55.0329538030798</v>
      </c>
      <c r="DC20" s="2">
        <v>55.6929622999158</v>
      </c>
      <c r="DD20" s="2">
        <v>57.8123672245332</v>
      </c>
      <c r="DE20" s="2">
        <v>60.9282174576119</v>
      </c>
      <c r="DF20" s="2">
        <v>63.0114393624969</v>
      </c>
      <c r="DG20" s="2">
        <v>63.8213230017559</v>
      </c>
      <c r="DH20" s="7">
        <f>PWT!DS20</f>
        <v>63.9352453132917</v>
      </c>
      <c r="DI20" s="7">
        <f>PWT!DX20</f>
        <v>64.5901402247014</v>
      </c>
      <c r="DK20" s="7">
        <v>5.21</v>
      </c>
      <c r="DL20" s="10">
        <v>5.65</v>
      </c>
      <c r="DM20" s="9">
        <v>7.55</v>
      </c>
    </row>
    <row r="21" spans="1:117" ht="12.75">
      <c r="A21" s="15" t="s">
        <v>20</v>
      </c>
      <c r="B21" s="15">
        <f t="shared" si="3"/>
        <v>7.416103368159494</v>
      </c>
      <c r="C21" s="15">
        <f t="shared" si="4"/>
        <v>6.135891666666668</v>
      </c>
      <c r="D21" s="15">
        <f t="shared" si="5"/>
        <v>5.388918</v>
      </c>
      <c r="E21" s="15">
        <f t="shared" si="6"/>
        <v>9.637848062687086</v>
      </c>
      <c r="F21" s="15"/>
      <c r="G21" s="7">
        <v>0.0226471</v>
      </c>
      <c r="H21" s="7">
        <v>0.0353351</v>
      </c>
      <c r="I21" s="7">
        <v>0.04999</v>
      </c>
      <c r="J21" s="7">
        <v>0.0775847</v>
      </c>
      <c r="K21" s="7">
        <v>0.083889</v>
      </c>
      <c r="L21" s="7">
        <v>0.0987076</v>
      </c>
      <c r="M21" s="7">
        <v>0.0872057</v>
      </c>
      <c r="N21" s="7">
        <v>0.1032431</v>
      </c>
      <c r="O21" s="7"/>
      <c r="P21" s="7">
        <f t="shared" si="14"/>
        <v>0.022645769481914022</v>
      </c>
      <c r="Q21" s="7">
        <f t="shared" si="7"/>
        <v>0.022865607572448175</v>
      </c>
      <c r="R21" s="7">
        <f t="shared" si="8"/>
        <v>0.04994992851833988</v>
      </c>
      <c r="S21" s="7">
        <f t="shared" si="9"/>
        <v>0.07767655388161482</v>
      </c>
      <c r="T21" s="7">
        <f t="shared" si="10"/>
        <v>0.08384901949080299</v>
      </c>
      <c r="U21" s="7">
        <f t="shared" si="11"/>
        <v>0.08778260896725179</v>
      </c>
      <c r="V21" s="7">
        <f t="shared" si="12"/>
        <v>0.08718512709970014</v>
      </c>
      <c r="W21" s="7">
        <f t="shared" si="1"/>
        <v>0.10317238921882002</v>
      </c>
      <c r="X21" s="7">
        <f>AO21*AV21/DI21/100</f>
        <v>0.1089177139155343</v>
      </c>
      <c r="Y21" s="7">
        <v>12</v>
      </c>
      <c r="Z21" s="7">
        <v>11</v>
      </c>
      <c r="AA21" s="2">
        <v>22.8823133</v>
      </c>
      <c r="AB21" s="2">
        <v>36.13698319</v>
      </c>
      <c r="AC21" s="2">
        <v>39.27556062</v>
      </c>
      <c r="AD21" s="2">
        <v>43.58033329</v>
      </c>
      <c r="AE21" s="2">
        <v>49.79738493</v>
      </c>
      <c r="AF21" s="2">
        <v>50.2190533</v>
      </c>
      <c r="AG21" s="2">
        <v>56.07540717</v>
      </c>
      <c r="AH21" s="2">
        <v>57.71191013</v>
      </c>
      <c r="AI21" s="2">
        <v>59.98292349</v>
      </c>
      <c r="AJ21" s="2">
        <v>61.25837067</v>
      </c>
      <c r="AK21" s="2">
        <v>65.36830333</v>
      </c>
      <c r="AL21" s="7" t="s">
        <v>0</v>
      </c>
      <c r="AM21" s="2">
        <v>70.63278343</v>
      </c>
      <c r="AN21" s="2">
        <v>70.93921571</v>
      </c>
      <c r="AO21" s="2">
        <v>69.84222876</v>
      </c>
      <c r="AP21" s="19">
        <v>11.103231239750011</v>
      </c>
      <c r="AQ21" s="19">
        <v>11.39435010440881</v>
      </c>
      <c r="AR21" s="19">
        <v>11.857137835272612</v>
      </c>
      <c r="AS21" s="19">
        <v>11.71862661486465</v>
      </c>
      <c r="AT21" s="19">
        <v>10.448956248212754</v>
      </c>
      <c r="AU21" s="7">
        <f t="shared" si="2"/>
        <v>10.285803205560454</v>
      </c>
      <c r="AV21" s="7">
        <f t="shared" si="13"/>
        <v>9.742685370741484</v>
      </c>
      <c r="AW21" s="7">
        <v>38444.444444444445</v>
      </c>
      <c r="AX21" s="7">
        <v>42288.13559322034</v>
      </c>
      <c r="BA21" s="7">
        <v>1610</v>
      </c>
      <c r="BB21" s="7">
        <v>2039</v>
      </c>
      <c r="BC21" s="7">
        <v>2505</v>
      </c>
      <c r="BD21" s="7">
        <v>2892</v>
      </c>
      <c r="BE21" s="7">
        <v>3373</v>
      </c>
      <c r="BF21" s="7">
        <v>3710</v>
      </c>
      <c r="BG21" s="7">
        <v>3654</v>
      </c>
      <c r="BH21" s="7">
        <v>3966</v>
      </c>
      <c r="BI21" s="7">
        <v>4120</v>
      </c>
      <c r="BK21" s="20">
        <v>16857</v>
      </c>
      <c r="BL21" s="20">
        <v>17340.12</v>
      </c>
      <c r="BM21" s="20">
        <v>17865.04</v>
      </c>
      <c r="BN21" s="20">
        <v>18421.19</v>
      </c>
      <c r="BO21" s="20">
        <v>18999.2</v>
      </c>
      <c r="BP21" s="20">
        <v>19591</v>
      </c>
      <c r="BQ21" s="20">
        <v>20189.73</v>
      </c>
      <c r="BR21" s="20">
        <v>20789.81</v>
      </c>
      <c r="BS21" s="20">
        <v>21386.9</v>
      </c>
      <c r="BT21" s="20">
        <v>21977.91</v>
      </c>
      <c r="BU21" s="20">
        <v>22561</v>
      </c>
      <c r="BV21" s="20">
        <v>23117.19</v>
      </c>
      <c r="BW21" s="20">
        <v>23673.71</v>
      </c>
      <c r="BX21" s="20">
        <v>24234.55</v>
      </c>
      <c r="BY21" s="20">
        <v>24802.85</v>
      </c>
      <c r="BZ21" s="20">
        <v>25381</v>
      </c>
      <c r="CA21" s="20">
        <v>25979.51</v>
      </c>
      <c r="CB21" s="20">
        <v>26586.5</v>
      </c>
      <c r="CC21" s="20">
        <v>27200.82</v>
      </c>
      <c r="CD21" s="20">
        <v>27821.37</v>
      </c>
      <c r="CE21" s="20">
        <v>28447</v>
      </c>
      <c r="CF21" s="20">
        <v>29092.87</v>
      </c>
      <c r="CG21" s="20">
        <v>29732.74</v>
      </c>
      <c r="CH21" s="20">
        <v>30370.86</v>
      </c>
      <c r="CI21" s="20">
        <v>31011.53</v>
      </c>
      <c r="CJ21" s="20">
        <v>31659</v>
      </c>
      <c r="CK21" s="20">
        <v>32310.43</v>
      </c>
      <c r="CL21" s="20">
        <v>32962.98</v>
      </c>
      <c r="CM21" s="20">
        <v>33620.9</v>
      </c>
      <c r="CN21" s="20">
        <v>34288.488</v>
      </c>
      <c r="CO21" s="20">
        <v>34970</v>
      </c>
      <c r="CP21" s="20">
        <v>35662.592</v>
      </c>
      <c r="CQ21" s="20">
        <v>36363.42</v>
      </c>
      <c r="CR21" s="20">
        <v>37076.74</v>
      </c>
      <c r="CS21" s="20">
        <v>37806.848</v>
      </c>
      <c r="CT21" s="20">
        <v>38558</v>
      </c>
      <c r="CU21" s="20">
        <v>39285</v>
      </c>
      <c r="CV21" s="20">
        <v>40042</v>
      </c>
      <c r="CW21" s="20">
        <v>40804</v>
      </c>
      <c r="CX21" s="20">
        <v>41539</v>
      </c>
      <c r="CY21" s="20">
        <v>42299.3</v>
      </c>
      <c r="DA21" s="2">
        <v>50.6103980542208</v>
      </c>
      <c r="DB21" s="2">
        <v>50.069189423715</v>
      </c>
      <c r="DC21" s="2">
        <v>50.8644603519347</v>
      </c>
      <c r="DD21" s="2">
        <v>53.0092309207675</v>
      </c>
      <c r="DE21" s="2">
        <v>55.5397950574753</v>
      </c>
      <c r="DF21" s="2">
        <v>58.177998989229</v>
      </c>
      <c r="DG21" s="2">
        <v>59.681130683443</v>
      </c>
      <c r="DH21" s="7">
        <f>PWT!DS21</f>
        <v>61.0717218216712</v>
      </c>
      <c r="DI21" s="7">
        <f>PWT!DX21</f>
        <v>62.4738470849399</v>
      </c>
      <c r="DK21" s="7">
        <v>3.2</v>
      </c>
      <c r="DL21" s="10">
        <v>3.05</v>
      </c>
      <c r="DM21" s="9">
        <v>5.27</v>
      </c>
    </row>
    <row r="22" spans="1:117" ht="12.75">
      <c r="A22" s="15" t="s">
        <v>206</v>
      </c>
      <c r="B22" s="15">
        <f t="shared" si="3"/>
        <v>3.131143821492429</v>
      </c>
      <c r="C22" s="15">
        <f t="shared" si="4"/>
        <v>2.6401083333333335</v>
      </c>
      <c r="D22" s="15">
        <f t="shared" si="5"/>
        <v>2.2538780000000003</v>
      </c>
      <c r="E22" s="15">
        <f t="shared" si="6"/>
        <v>4.622085142984858</v>
      </c>
      <c r="F22" s="15"/>
      <c r="G22" s="7">
        <v>0.0058384</v>
      </c>
      <c r="H22" s="7">
        <v>0.0096153</v>
      </c>
      <c r="I22" s="7">
        <v>0.017827</v>
      </c>
      <c r="J22" s="7">
        <v>0.0323274</v>
      </c>
      <c r="K22" s="7">
        <v>0.0470858</v>
      </c>
      <c r="L22" s="7">
        <v>0.0457126</v>
      </c>
      <c r="M22" s="7"/>
      <c r="N22" s="7"/>
      <c r="O22" s="7"/>
      <c r="P22" s="7">
        <f t="shared" si="14"/>
        <v>0.0003650828246932632</v>
      </c>
      <c r="Q22" s="7">
        <f t="shared" si="7"/>
        <v>0.0007317583710750556</v>
      </c>
      <c r="R22" s="7">
        <f t="shared" si="8"/>
        <v>0.0011335702953191404</v>
      </c>
      <c r="S22" s="7">
        <f t="shared" si="9"/>
        <v>0.0021151737806417593</v>
      </c>
      <c r="T22" s="7">
        <f t="shared" si="10"/>
        <v>0.003178912901061636</v>
      </c>
      <c r="U22" s="7">
        <f t="shared" si="11"/>
        <v>0.0031553991905336233</v>
      </c>
      <c r="V22" s="7">
        <f t="shared" si="12"/>
        <v>0.003069634453340452</v>
      </c>
      <c r="W22" s="7">
        <f t="shared" si="1"/>
        <v>0.05219016391431829</v>
      </c>
      <c r="X22" s="7">
        <f>AM22*AV22/DI22/100</f>
        <v>0.039894841805076006</v>
      </c>
      <c r="Y22" s="7">
        <v>3</v>
      </c>
      <c r="Z22" s="7">
        <v>6</v>
      </c>
      <c r="AA22" s="2">
        <v>9.387405608</v>
      </c>
      <c r="AB22" s="2">
        <v>16.78614316</v>
      </c>
      <c r="AC22" s="2">
        <v>24.02379146</v>
      </c>
      <c r="AD22" s="2">
        <v>22.65922386</v>
      </c>
      <c r="AE22" s="2">
        <v>21.69995819</v>
      </c>
      <c r="AF22" s="2">
        <v>21.00889095</v>
      </c>
      <c r="AG22" s="2">
        <v>22.39954244</v>
      </c>
      <c r="AH22" s="2">
        <v>23.65699903</v>
      </c>
      <c r="AI22" s="2">
        <v>25.66625661</v>
      </c>
      <c r="AJ22" s="2">
        <v>23.86966925</v>
      </c>
      <c r="AK22" s="2">
        <v>22.09547835</v>
      </c>
      <c r="AL22" s="7" t="s">
        <v>0</v>
      </c>
      <c r="AM22" s="2">
        <v>18.36824634</v>
      </c>
      <c r="AN22" s="7" t="s">
        <v>0</v>
      </c>
      <c r="AO22" s="7">
        <v>18</v>
      </c>
      <c r="AP22" s="19">
        <v>0.6413418845584609</v>
      </c>
      <c r="AQ22" s="19">
        <v>0.6537353232119049</v>
      </c>
      <c r="AR22" s="19">
        <v>0.6775519271353992</v>
      </c>
      <c r="AS22" s="19">
        <v>0.7010009788752407</v>
      </c>
      <c r="AT22" s="19">
        <v>0.7065813772983969</v>
      </c>
      <c r="AU22" s="7">
        <f t="shared" si="2"/>
        <v>10.956029921547163</v>
      </c>
      <c r="AV22" s="7">
        <f t="shared" si="13"/>
        <v>10.78981645944346</v>
      </c>
      <c r="AW22" s="7">
        <v>45318.181818181816</v>
      </c>
      <c r="AX22" s="7">
        <v>50417.91044776119</v>
      </c>
      <c r="BA22" s="7">
        <v>99</v>
      </c>
      <c r="BB22" s="7">
        <v>114</v>
      </c>
      <c r="BC22" s="7">
        <v>130</v>
      </c>
      <c r="BD22" s="7">
        <v>152</v>
      </c>
      <c r="BE22" s="7">
        <v>183</v>
      </c>
      <c r="BF22" s="7">
        <v>222</v>
      </c>
      <c r="BG22" s="7">
        <v>264</v>
      </c>
      <c r="BH22" s="7">
        <v>4804</v>
      </c>
      <c r="BI22" s="7">
        <v>5440</v>
      </c>
      <c r="BK22" s="20">
        <v>15333</v>
      </c>
      <c r="BL22" s="20">
        <v>15735.76</v>
      </c>
      <c r="BM22" s="20">
        <v>16159.49</v>
      </c>
      <c r="BN22" s="20">
        <v>16604.48</v>
      </c>
      <c r="BO22" s="20">
        <v>17070.76</v>
      </c>
      <c r="BP22" s="20">
        <v>17558</v>
      </c>
      <c r="BQ22" s="20">
        <v>18116.13</v>
      </c>
      <c r="BR22" s="20">
        <v>18658.96</v>
      </c>
      <c r="BS22" s="20">
        <v>19194.24</v>
      </c>
      <c r="BT22" s="20">
        <v>19729.08</v>
      </c>
      <c r="BU22" s="20">
        <v>20270</v>
      </c>
      <c r="BV22" s="20">
        <v>20822.91</v>
      </c>
      <c r="BW22" s="20">
        <v>21393.09</v>
      </c>
      <c r="BX22" s="20">
        <v>21985.23</v>
      </c>
      <c r="BY22" s="20">
        <v>22603.38</v>
      </c>
      <c r="BZ22" s="20">
        <v>23251</v>
      </c>
      <c r="CA22" s="20">
        <v>23936.54</v>
      </c>
      <c r="CB22" s="20">
        <v>24654.12</v>
      </c>
      <c r="CC22" s="20">
        <v>25404.72</v>
      </c>
      <c r="CD22" s="20">
        <v>26189.34</v>
      </c>
      <c r="CE22" s="20">
        <v>27009</v>
      </c>
      <c r="CF22" s="20">
        <v>27842.73</v>
      </c>
      <c r="CG22" s="20">
        <v>28731.42</v>
      </c>
      <c r="CH22" s="20">
        <v>29669.26</v>
      </c>
      <c r="CI22" s="20">
        <v>30650.39</v>
      </c>
      <c r="CJ22" s="20">
        <v>31669</v>
      </c>
      <c r="CK22" s="20">
        <v>32728.97</v>
      </c>
      <c r="CL22" s="20">
        <v>33834.18</v>
      </c>
      <c r="CM22" s="20">
        <v>34978.82</v>
      </c>
      <c r="CN22" s="20">
        <v>36157.032</v>
      </c>
      <c r="CO22" s="20">
        <v>37363</v>
      </c>
      <c r="CP22" s="20">
        <v>38598.9</v>
      </c>
      <c r="CQ22" s="20">
        <v>39865.048</v>
      </c>
      <c r="CR22" s="20">
        <v>41161.76</v>
      </c>
      <c r="CS22" s="20">
        <v>42489.32</v>
      </c>
      <c r="CT22" s="20">
        <v>43848</v>
      </c>
      <c r="CU22" s="20">
        <v>45254.152</v>
      </c>
      <c r="CV22" s="20">
        <v>46753.568</v>
      </c>
      <c r="CW22" s="20"/>
      <c r="CX22" s="20"/>
      <c r="CY22" s="20"/>
      <c r="DA22" s="2">
        <v>53.0564162264397</v>
      </c>
      <c r="DB22" s="2">
        <v>53.2369734593917</v>
      </c>
      <c r="DC22" s="2">
        <v>53.1112753096127</v>
      </c>
      <c r="DD22" s="2">
        <v>51.8808186098752</v>
      </c>
      <c r="DE22" s="2">
        <v>51.2041905752936</v>
      </c>
      <c r="DF22" s="2">
        <v>50.3395518198348</v>
      </c>
      <c r="DG22" s="2">
        <v>49.9498770237033</v>
      </c>
      <c r="DH22" s="7">
        <f>PWT!DS22</f>
        <v>50.1084478197409</v>
      </c>
      <c r="DI22" s="7">
        <f>PWT!DX22</f>
        <v>49.6781031640104</v>
      </c>
      <c r="DK22" s="7">
        <v>0.76</v>
      </c>
      <c r="DL22" s="11">
        <v>999</v>
      </c>
      <c r="DM22" s="9">
        <v>3.03</v>
      </c>
    </row>
    <row r="23" spans="1:117" ht="12.75">
      <c r="A23" s="15" t="s">
        <v>200</v>
      </c>
      <c r="B23" s="15">
        <f t="shared" si="3"/>
        <v>8.48700447727994</v>
      </c>
      <c r="C23" s="15">
        <f t="shared" si="4"/>
        <v>7.381451666666666</v>
      </c>
      <c r="D23" s="15">
        <f t="shared" si="5"/>
        <v>5.846375999999999</v>
      </c>
      <c r="E23" s="15">
        <f t="shared" si="6"/>
        <v>12.311764059103893</v>
      </c>
      <c r="F23" s="15"/>
      <c r="G23" s="7">
        <v>0.0070084</v>
      </c>
      <c r="H23" s="7">
        <v>0.0176045</v>
      </c>
      <c r="I23" s="7">
        <v>0.0339964</v>
      </c>
      <c r="J23" s="7">
        <v>0.0896329</v>
      </c>
      <c r="K23" s="7">
        <v>0.1440766</v>
      </c>
      <c r="L23" s="7">
        <v>0.1505683</v>
      </c>
      <c r="M23" s="7">
        <v>0.106785</v>
      </c>
      <c r="N23" s="7">
        <v>0.1103374</v>
      </c>
      <c r="O23" s="7"/>
      <c r="P23" s="7">
        <f t="shared" si="14"/>
        <v>0.010528362676643036</v>
      </c>
      <c r="Q23" s="7">
        <f t="shared" si="7"/>
        <v>0.031757157948736896</v>
      </c>
      <c r="R23" s="7">
        <f t="shared" si="8"/>
        <v>0.05515199919599025</v>
      </c>
      <c r="S23" s="7">
        <f t="shared" si="9"/>
        <v>0.15211220734436842</v>
      </c>
      <c r="T23" s="7">
        <f t="shared" si="10"/>
        <v>0.24836658922060298</v>
      </c>
      <c r="U23" s="7">
        <f t="shared" si="11"/>
        <v>0.2258409202265803</v>
      </c>
      <c r="V23" s="7">
        <f t="shared" si="12"/>
        <v>0.13207845125126874</v>
      </c>
      <c r="W23" s="7">
        <f t="shared" si="1"/>
        <v>0.1257088299717091</v>
      </c>
      <c r="X23" s="7">
        <f>AO23*AV23/DI23/100</f>
        <v>0.08844947298348554</v>
      </c>
      <c r="Y23" s="7">
        <v>5</v>
      </c>
      <c r="Z23" s="7">
        <v>13</v>
      </c>
      <c r="AA23" s="2">
        <v>18.59335746</v>
      </c>
      <c r="AB23" s="2">
        <v>47.64637811</v>
      </c>
      <c r="AC23" s="2">
        <v>74.12581057</v>
      </c>
      <c r="AD23" s="2">
        <v>75.39061177</v>
      </c>
      <c r="AE23" s="2">
        <v>52.94750885</v>
      </c>
      <c r="AF23" s="2">
        <v>53.7148324</v>
      </c>
      <c r="AG23" s="2">
        <v>52.50405327</v>
      </c>
      <c r="AH23" s="2">
        <v>56.15443062</v>
      </c>
      <c r="AI23" s="2">
        <v>55.34625642</v>
      </c>
      <c r="AJ23" s="2">
        <v>53.31064971</v>
      </c>
      <c r="AK23" s="2">
        <v>51.74213802</v>
      </c>
      <c r="AL23" s="7" t="s">
        <v>0</v>
      </c>
      <c r="AM23" s="7" t="s">
        <v>0</v>
      </c>
      <c r="AN23" s="7" t="s">
        <v>0</v>
      </c>
      <c r="AO23" s="2">
        <v>41.87296936</v>
      </c>
      <c r="AP23" s="19">
        <v>15.756136183689629</v>
      </c>
      <c r="AQ23" s="19">
        <v>16.655148583275743</v>
      </c>
      <c r="AR23" s="19">
        <v>17.25584182144997</v>
      </c>
      <c r="AS23" s="19">
        <v>15.400624349635796</v>
      </c>
      <c r="AT23" s="19">
        <v>12.792792792792792</v>
      </c>
      <c r="AU23" s="7">
        <f t="shared" si="2"/>
        <v>12.065599375244044</v>
      </c>
      <c r="AV23" s="7">
        <f t="shared" si="13"/>
        <v>10.65263157894737</v>
      </c>
      <c r="AW23" s="7">
        <v>2909.0909090909095</v>
      </c>
      <c r="AX23" s="7">
        <v>3454.5454545454545</v>
      </c>
      <c r="BA23" s="7">
        <v>115</v>
      </c>
      <c r="BB23" s="7">
        <v>147</v>
      </c>
      <c r="BC23" s="7">
        <v>199</v>
      </c>
      <c r="BD23" s="7">
        <v>241</v>
      </c>
      <c r="BE23" s="7">
        <v>288</v>
      </c>
      <c r="BF23" s="7">
        <v>296</v>
      </c>
      <c r="BG23" s="7">
        <v>284</v>
      </c>
      <c r="BH23" s="7">
        <v>309</v>
      </c>
      <c r="BI23" s="7">
        <v>368</v>
      </c>
      <c r="BK23" s="20">
        <v>988</v>
      </c>
      <c r="BL23" s="20">
        <v>1010.5</v>
      </c>
      <c r="BM23" s="20">
        <v>1034.01</v>
      </c>
      <c r="BN23" s="20">
        <v>1058.56</v>
      </c>
      <c r="BO23" s="20">
        <v>1084.21</v>
      </c>
      <c r="BP23" s="20">
        <v>1111</v>
      </c>
      <c r="BQ23" s="20">
        <v>1138.96</v>
      </c>
      <c r="BR23" s="20">
        <v>1168.11</v>
      </c>
      <c r="BS23" s="20">
        <v>1198.48</v>
      </c>
      <c r="BT23" s="20">
        <v>1230.11</v>
      </c>
      <c r="BU23" s="20">
        <v>1263</v>
      </c>
      <c r="BV23" s="20">
        <v>1297.07</v>
      </c>
      <c r="BW23" s="20">
        <v>1332.36</v>
      </c>
      <c r="BX23" s="20">
        <v>1369.01</v>
      </c>
      <c r="BY23" s="20">
        <v>1407.19</v>
      </c>
      <c r="BZ23" s="20">
        <v>1447</v>
      </c>
      <c r="CA23" s="20">
        <v>1488.89</v>
      </c>
      <c r="CB23" s="20">
        <v>1532.1</v>
      </c>
      <c r="CC23" s="20">
        <v>1576.56</v>
      </c>
      <c r="CD23" s="20">
        <v>1622.2</v>
      </c>
      <c r="CE23" s="20">
        <v>1669</v>
      </c>
      <c r="CF23" s="20">
        <v>1716.92</v>
      </c>
      <c r="CG23" s="20">
        <v>1765.87</v>
      </c>
      <c r="CH23" s="20">
        <v>1816.12</v>
      </c>
      <c r="CI23" s="20">
        <v>1868.08</v>
      </c>
      <c r="CJ23" s="20">
        <v>1922</v>
      </c>
      <c r="CK23" s="20">
        <v>1977.83</v>
      </c>
      <c r="CL23" s="20">
        <v>2035.55</v>
      </c>
      <c r="CM23" s="20">
        <v>2095.17</v>
      </c>
      <c r="CN23" s="20">
        <v>2156.67</v>
      </c>
      <c r="CO23" s="20">
        <v>2220</v>
      </c>
      <c r="CP23" s="20">
        <v>2284.92</v>
      </c>
      <c r="CQ23" s="20">
        <v>2351.44</v>
      </c>
      <c r="CR23" s="20">
        <v>2419.61</v>
      </c>
      <c r="CS23" s="20">
        <v>2489.45</v>
      </c>
      <c r="CT23" s="20">
        <v>2561</v>
      </c>
      <c r="CU23" s="20">
        <v>2633.72</v>
      </c>
      <c r="CV23" s="20">
        <v>2707.6</v>
      </c>
      <c r="CW23" s="20">
        <v>2782.62</v>
      </c>
      <c r="CX23" s="20">
        <v>2933.76</v>
      </c>
      <c r="CY23" s="20">
        <v>3018</v>
      </c>
      <c r="DA23" s="2">
        <v>55.2777125506073</v>
      </c>
      <c r="DB23" s="2">
        <v>54.1632853285328</v>
      </c>
      <c r="DC23" s="2">
        <v>53.11855898654</v>
      </c>
      <c r="DD23" s="2">
        <v>52.1692190739461</v>
      </c>
      <c r="DE23" s="2">
        <v>51.5006171360096</v>
      </c>
      <c r="DF23" s="2">
        <v>51.4106340956341</v>
      </c>
      <c r="DG23" s="2">
        <v>51.2836502242152</v>
      </c>
      <c r="DH23" s="7">
        <f>PWT!DS23</f>
        <v>51.1678409527468</v>
      </c>
      <c r="DI23" s="7">
        <f>PWT!DX23</f>
        <v>50.4307488402916</v>
      </c>
      <c r="DK23" s="7">
        <v>999</v>
      </c>
      <c r="DL23" s="11">
        <v>999</v>
      </c>
      <c r="DM23" s="9">
        <v>5.14</v>
      </c>
    </row>
    <row r="24" spans="1:117" ht="12.75">
      <c r="A24" s="15" t="s">
        <v>23</v>
      </c>
      <c r="B24" s="15">
        <f t="shared" si="3"/>
        <v>7.429706229446376</v>
      </c>
      <c r="C24" s="15">
        <f t="shared" si="4"/>
        <v>7.097558333333333</v>
      </c>
      <c r="D24" s="15">
        <f t="shared" si="5"/>
        <v>6.959716</v>
      </c>
      <c r="E24" s="15">
        <f t="shared" si="6"/>
        <v>8.422445213003478</v>
      </c>
      <c r="F24" s="15"/>
      <c r="G24" s="7">
        <v>0.0421793</v>
      </c>
      <c r="H24" s="7">
        <v>0.0510064</v>
      </c>
      <c r="I24" s="7">
        <v>0.0600241</v>
      </c>
      <c r="J24" s="7">
        <v>0.0943415</v>
      </c>
      <c r="K24" s="7">
        <v>0.1004345</v>
      </c>
      <c r="L24" s="7">
        <v>0.0778677</v>
      </c>
      <c r="M24" s="7">
        <v>0.0672523</v>
      </c>
      <c r="N24" s="7">
        <v>0.0838205</v>
      </c>
      <c r="O24" s="7"/>
      <c r="P24" s="7">
        <f t="shared" si="14"/>
        <v>0.579625432381527</v>
      </c>
      <c r="Q24" s="7">
        <f t="shared" si="7"/>
        <v>0.6160278151063334</v>
      </c>
      <c r="R24" s="7">
        <f t="shared" si="8"/>
        <v>0.651564526972412</v>
      </c>
      <c r="S24" s="7">
        <f t="shared" si="9"/>
        <v>0.9626202364596359</v>
      </c>
      <c r="T24" s="7">
        <f t="shared" si="10"/>
        <v>1.030818643578229</v>
      </c>
      <c r="U24" s="7">
        <f t="shared" si="11"/>
        <v>0.8528603170174692</v>
      </c>
      <c r="V24" s="7">
        <f t="shared" si="12"/>
        <v>0.9230087268614261</v>
      </c>
      <c r="W24" s="7">
        <f t="shared" si="1"/>
        <v>0.07812631994569247</v>
      </c>
      <c r="X24" s="7">
        <f>AO24*AV24/DI24/100</f>
        <v>0.09744144070448138</v>
      </c>
      <c r="Y24" s="7">
        <v>21</v>
      </c>
      <c r="Z24" s="7">
        <v>24</v>
      </c>
      <c r="AA24" s="2">
        <v>27.92777961</v>
      </c>
      <c r="AB24" s="2">
        <v>42.59110054</v>
      </c>
      <c r="AC24" s="2">
        <v>47.49267488</v>
      </c>
      <c r="AD24" s="2">
        <v>40.24138178</v>
      </c>
      <c r="AE24" s="2">
        <v>41.57844786</v>
      </c>
      <c r="AF24" s="2">
        <v>42.8033271</v>
      </c>
      <c r="AG24" s="2">
        <v>44.81201273</v>
      </c>
      <c r="AH24" s="2">
        <v>45.61315144</v>
      </c>
      <c r="AI24" s="2">
        <v>46.55735997</v>
      </c>
      <c r="AJ24" s="2">
        <v>47.56098854</v>
      </c>
      <c r="AK24" s="2">
        <v>47.07324595</v>
      </c>
      <c r="AL24" s="2">
        <v>48.16480393</v>
      </c>
      <c r="AM24" s="7" t="s">
        <v>0</v>
      </c>
      <c r="AN24" s="2">
        <v>50.93768688</v>
      </c>
      <c r="AO24" s="2">
        <v>60.18811508</v>
      </c>
      <c r="AP24" s="19">
        <v>118.36499712147382</v>
      </c>
      <c r="AQ24" s="19">
        <v>122.96747967479675</v>
      </c>
      <c r="AR24" s="19">
        <v>124.8248686514886</v>
      </c>
      <c r="AS24" s="19">
        <v>125.47312641937927</v>
      </c>
      <c r="AT24" s="19">
        <v>131.69672678690713</v>
      </c>
      <c r="AU24" s="7">
        <f t="shared" si="2"/>
        <v>9.99099909990999</v>
      </c>
      <c r="AV24" s="7">
        <f t="shared" si="13"/>
        <v>10.113114754098362</v>
      </c>
      <c r="AW24" s="7">
        <v>3474.57627118644</v>
      </c>
      <c r="AX24" s="7">
        <v>3935.4838709677415</v>
      </c>
      <c r="BA24" s="7">
        <v>1597</v>
      </c>
      <c r="BB24" s="7">
        <v>1805</v>
      </c>
      <c r="BC24" s="7">
        <v>2056</v>
      </c>
      <c r="BD24" s="7">
        <v>2420</v>
      </c>
      <c r="BE24" s="7">
        <v>2851</v>
      </c>
      <c r="BF24" s="7">
        <v>3315</v>
      </c>
      <c r="BG24" s="7">
        <v>3943</v>
      </c>
      <c r="BH24" s="7">
        <v>333</v>
      </c>
      <c r="BI24" s="7">
        <v>398</v>
      </c>
      <c r="BK24" s="20">
        <v>1171</v>
      </c>
      <c r="BL24" s="20">
        <v>1220.6</v>
      </c>
      <c r="BM24" s="20">
        <v>1270.68</v>
      </c>
      <c r="BN24" s="20">
        <v>1321.97</v>
      </c>
      <c r="BO24" s="20">
        <v>1375.86</v>
      </c>
      <c r="BP24" s="20">
        <v>1433</v>
      </c>
      <c r="BQ24" s="20">
        <v>1493.08</v>
      </c>
      <c r="BR24" s="20">
        <v>1556.53</v>
      </c>
      <c r="BS24" s="20">
        <v>1620.73</v>
      </c>
      <c r="BT24" s="20">
        <v>1681.67</v>
      </c>
      <c r="BU24" s="20">
        <v>1737</v>
      </c>
      <c r="BV24" s="20">
        <v>1787.16</v>
      </c>
      <c r="BW24" s="20">
        <v>1831.64</v>
      </c>
      <c r="BX24" s="20">
        <v>1873.54</v>
      </c>
      <c r="BY24" s="20">
        <v>1917.92</v>
      </c>
      <c r="BZ24" s="20">
        <v>1968</v>
      </c>
      <c r="CA24" s="20">
        <v>2023.2</v>
      </c>
      <c r="CB24" s="20">
        <v>2083.67</v>
      </c>
      <c r="CC24" s="20">
        <v>2148.47</v>
      </c>
      <c r="CD24" s="20">
        <v>2215.68</v>
      </c>
      <c r="CE24" s="20">
        <v>2284</v>
      </c>
      <c r="CF24" s="20">
        <v>2353.78</v>
      </c>
      <c r="CG24" s="20">
        <v>2425.1</v>
      </c>
      <c r="CH24" s="20">
        <v>2497.38</v>
      </c>
      <c r="CI24" s="20">
        <v>2569.86</v>
      </c>
      <c r="CJ24" s="20">
        <v>2642</v>
      </c>
      <c r="CK24" s="20">
        <v>2713.69</v>
      </c>
      <c r="CL24" s="20">
        <v>2784.83</v>
      </c>
      <c r="CM24" s="20">
        <v>2855.29</v>
      </c>
      <c r="CN24" s="20">
        <v>2925.01</v>
      </c>
      <c r="CO24" s="20">
        <v>2994</v>
      </c>
      <c r="CP24" s="20">
        <v>3064</v>
      </c>
      <c r="CQ24" s="20">
        <v>3132</v>
      </c>
      <c r="CR24" s="20">
        <v>3199</v>
      </c>
      <c r="CS24" s="20">
        <v>3266</v>
      </c>
      <c r="CT24" s="20">
        <v>3333</v>
      </c>
      <c r="CU24" s="20">
        <v>3398</v>
      </c>
      <c r="CV24" s="20">
        <v>3576.91</v>
      </c>
      <c r="CW24" s="20">
        <v>3653.06</v>
      </c>
      <c r="CX24" s="20">
        <v>3731.07</v>
      </c>
      <c r="CY24" s="20">
        <v>3811</v>
      </c>
      <c r="DA24" s="2">
        <v>49.4105721605465</v>
      </c>
      <c r="DB24" s="2">
        <v>49.072923935799</v>
      </c>
      <c r="DC24" s="2">
        <v>50.7343696027634</v>
      </c>
      <c r="DD24" s="2">
        <v>54.4069207317073</v>
      </c>
      <c r="DE24" s="2">
        <v>57.5102802101576</v>
      </c>
      <c r="DF24" s="2">
        <v>59.2032702498107</v>
      </c>
      <c r="DG24" s="2">
        <v>59.3249590029518</v>
      </c>
      <c r="DH24" s="7">
        <f>PWT!DS24</f>
        <v>60.8222419825073</v>
      </c>
      <c r="DI24" s="7">
        <f>PWT!DX24</f>
        <v>62.4671916010499</v>
      </c>
      <c r="DK24" s="7">
        <v>4.03</v>
      </c>
      <c r="DL24" s="11">
        <v>999</v>
      </c>
      <c r="DM24" s="9">
        <v>6.05</v>
      </c>
    </row>
    <row r="25" spans="1:117" ht="12.75">
      <c r="A25" s="15" t="s">
        <v>24</v>
      </c>
      <c r="B25" s="15">
        <f t="shared" si="3"/>
        <v>2.9999066871647337</v>
      </c>
      <c r="C25" s="15">
        <f t="shared" si="4"/>
        <v>2.105971666666667</v>
      </c>
      <c r="D25" s="15">
        <f t="shared" si="5"/>
        <v>1.7673559999999997</v>
      </c>
      <c r="E25" s="15">
        <f t="shared" si="6"/>
        <v>4.332968036896521</v>
      </c>
      <c r="F25" s="15"/>
      <c r="G25" s="7">
        <v>0.0035957</v>
      </c>
      <c r="H25" s="7">
        <v>0.0102077</v>
      </c>
      <c r="I25" s="7">
        <v>0.0167811</v>
      </c>
      <c r="J25" s="7">
        <v>0.0227587</v>
      </c>
      <c r="K25" s="7">
        <v>0.0350246</v>
      </c>
      <c r="L25" s="7">
        <v>0.0379905</v>
      </c>
      <c r="M25" s="7">
        <v>0.044103</v>
      </c>
      <c r="N25" s="7">
        <v>0.0484212</v>
      </c>
      <c r="O25" s="7"/>
      <c r="P25" s="7">
        <f t="shared" si="14"/>
        <v>0.003376208549389293</v>
      </c>
      <c r="Q25" s="7">
        <f t="shared" si="7"/>
        <v>0.009826679604845283</v>
      </c>
      <c r="R25" s="7">
        <f t="shared" si="8"/>
        <v>0.016421653233018516</v>
      </c>
      <c r="S25" s="7">
        <f t="shared" si="9"/>
        <v>0.022097230872976003</v>
      </c>
      <c r="T25" s="7">
        <f t="shared" si="10"/>
        <v>0.034534689548102765</v>
      </c>
      <c r="U25" s="7">
        <f t="shared" si="11"/>
        <v>0.03778756583268112</v>
      </c>
      <c r="V25" s="7">
        <f t="shared" si="12"/>
        <v>0.04539132149359724</v>
      </c>
      <c r="W25" s="7">
        <f t="shared" si="1"/>
        <v>0.04998418269679628</v>
      </c>
      <c r="X25" s="7">
        <f>AO25*AV25/DI25/100</f>
        <v>0.04954611914802975</v>
      </c>
      <c r="Y25" s="7">
        <v>2</v>
      </c>
      <c r="Z25" s="7">
        <v>6</v>
      </c>
      <c r="AA25" s="2">
        <v>9.07852585</v>
      </c>
      <c r="AB25" s="2">
        <v>12.20638955</v>
      </c>
      <c r="AC25" s="2">
        <v>18.61945554</v>
      </c>
      <c r="AD25" s="2">
        <v>19.67761366</v>
      </c>
      <c r="AE25" s="2">
        <v>22.04259602</v>
      </c>
      <c r="AF25" s="2">
        <v>22.93101741</v>
      </c>
      <c r="AG25" s="2">
        <v>22.867385</v>
      </c>
      <c r="AH25" s="2">
        <v>22.97800473</v>
      </c>
      <c r="AI25" s="2">
        <v>22.78840625</v>
      </c>
      <c r="AJ25" s="2">
        <v>23.01550786</v>
      </c>
      <c r="AK25" s="2">
        <v>24.08507881</v>
      </c>
      <c r="AL25" s="7" t="s">
        <v>0</v>
      </c>
      <c r="AM25" s="2">
        <v>21.69981535</v>
      </c>
      <c r="AN25" s="2">
        <v>22.23824811</v>
      </c>
      <c r="AO25" s="2">
        <v>23.22793361</v>
      </c>
      <c r="AP25" s="19">
        <v>9.392565729827743</v>
      </c>
      <c r="AQ25" s="19">
        <v>9.370836417468542</v>
      </c>
      <c r="AR25" s="19">
        <v>9.604588723456189</v>
      </c>
      <c r="AS25" s="19">
        <v>9.840048592832556</v>
      </c>
      <c r="AT25" s="19">
        <v>10.494198538891277</v>
      </c>
      <c r="AU25" s="7">
        <f t="shared" si="2"/>
        <v>11.413364872856297</v>
      </c>
      <c r="AV25" s="7">
        <f t="shared" si="13"/>
        <v>11.742178542178543</v>
      </c>
      <c r="AW25" s="7">
        <v>14712.121212121212</v>
      </c>
      <c r="AX25" s="7">
        <v>16726.027397260274</v>
      </c>
      <c r="BA25" s="7">
        <v>342</v>
      </c>
      <c r="BB25" s="7">
        <v>386</v>
      </c>
      <c r="BC25" s="7">
        <v>518</v>
      </c>
      <c r="BD25" s="7">
        <v>633</v>
      </c>
      <c r="BE25" s="7">
        <v>787</v>
      </c>
      <c r="BF25" s="7">
        <v>972</v>
      </c>
      <c r="BG25" s="7">
        <v>1221</v>
      </c>
      <c r="BH25" s="7">
        <v>1544</v>
      </c>
      <c r="BI25" s="7">
        <v>1964</v>
      </c>
      <c r="BK25" s="20">
        <v>3779</v>
      </c>
      <c r="BL25" s="20">
        <v>3911.39</v>
      </c>
      <c r="BM25" s="20">
        <v>4051.91</v>
      </c>
      <c r="BN25" s="20">
        <v>4201.04</v>
      </c>
      <c r="BO25" s="20">
        <v>4359.27</v>
      </c>
      <c r="BP25" s="20">
        <v>4527</v>
      </c>
      <c r="BQ25" s="20">
        <v>4704.47</v>
      </c>
      <c r="BR25" s="20">
        <v>4891.88</v>
      </c>
      <c r="BS25" s="20">
        <v>5089.38</v>
      </c>
      <c r="BT25" s="20">
        <v>5297.08</v>
      </c>
      <c r="BU25" s="20">
        <v>5515</v>
      </c>
      <c r="BV25" s="20">
        <v>5743.86</v>
      </c>
      <c r="BW25" s="20">
        <v>5983.58</v>
      </c>
      <c r="BX25" s="20">
        <v>6233.06</v>
      </c>
      <c r="BY25" s="20">
        <v>6490.55</v>
      </c>
      <c r="BZ25" s="20">
        <v>6755</v>
      </c>
      <c r="CA25" s="20">
        <v>7022.27</v>
      </c>
      <c r="CB25" s="20">
        <v>7299.26</v>
      </c>
      <c r="CC25" s="20">
        <v>7586.69</v>
      </c>
      <c r="CD25" s="20">
        <v>7884.93</v>
      </c>
      <c r="CE25" s="20">
        <v>8194</v>
      </c>
      <c r="CF25" s="20">
        <v>8514.29</v>
      </c>
      <c r="CG25" s="20">
        <v>8846.57</v>
      </c>
      <c r="CH25" s="20">
        <v>9187.65</v>
      </c>
      <c r="CI25" s="20">
        <v>9532.52</v>
      </c>
      <c r="CJ25" s="20">
        <v>9878</v>
      </c>
      <c r="CK25" s="20">
        <v>10226.25</v>
      </c>
      <c r="CL25" s="20">
        <v>10576.7</v>
      </c>
      <c r="CM25" s="20">
        <v>10928.72</v>
      </c>
      <c r="CN25" s="20">
        <v>11281.71</v>
      </c>
      <c r="CO25" s="20">
        <v>11635</v>
      </c>
      <c r="CP25" s="20">
        <v>11996.61</v>
      </c>
      <c r="CQ25" s="20">
        <v>12366.63</v>
      </c>
      <c r="CR25" s="20">
        <v>12745.14</v>
      </c>
      <c r="CS25" s="20">
        <v>13132.24</v>
      </c>
      <c r="CT25" s="20">
        <v>13528</v>
      </c>
      <c r="CU25" s="20">
        <v>13888.77</v>
      </c>
      <c r="CV25" s="20">
        <v>14731.84</v>
      </c>
      <c r="CW25" s="20">
        <v>15159.11</v>
      </c>
      <c r="CX25" s="20">
        <v>15586.39</v>
      </c>
      <c r="CY25" s="20">
        <v>16013</v>
      </c>
      <c r="DA25" s="2">
        <v>53.6105107171209</v>
      </c>
      <c r="DB25" s="2">
        <v>52.0620499226861</v>
      </c>
      <c r="DC25" s="2">
        <v>51.9257407071623</v>
      </c>
      <c r="DD25" s="2">
        <v>51.7639881569208</v>
      </c>
      <c r="DE25" s="2">
        <v>51.7833561142299</v>
      </c>
      <c r="DF25" s="2">
        <v>51.2413727475198</v>
      </c>
      <c r="DG25" s="2">
        <v>50.9611466101695</v>
      </c>
      <c r="DH25" s="7">
        <f>PWT!DS25</f>
        <v>52.5535028818444</v>
      </c>
      <c r="DI25" s="7">
        <f>PWT!DX25</f>
        <v>55.0490226690814</v>
      </c>
      <c r="DK25" s="7">
        <v>999</v>
      </c>
      <c r="DL25" s="11">
        <v>999</v>
      </c>
      <c r="DM25" s="9">
        <v>999</v>
      </c>
    </row>
    <row r="26" spans="1:117" ht="12.75">
      <c r="A26" s="15" t="s">
        <v>25</v>
      </c>
      <c r="B26" s="15">
        <f t="shared" si="3"/>
        <v>10.976581872532506</v>
      </c>
      <c r="C26" s="15">
        <f t="shared" si="4"/>
        <v>11.004598333333334</v>
      </c>
      <c r="D26" s="15">
        <f t="shared" si="5"/>
        <v>10.775536</v>
      </c>
      <c r="E26" s="15">
        <f t="shared" si="6"/>
        <v>11.484377370558512</v>
      </c>
      <c r="F26" s="15"/>
      <c r="G26" s="7">
        <v>0.0842378</v>
      </c>
      <c r="H26" s="7">
        <v>0.1116024</v>
      </c>
      <c r="I26" s="7">
        <v>0.1092477</v>
      </c>
      <c r="J26" s="7">
        <v>0.1085856</v>
      </c>
      <c r="K26" s="7">
        <v>0.1251033</v>
      </c>
      <c r="L26" s="7">
        <v>0.1214991</v>
      </c>
      <c r="M26" s="7">
        <v>0.1160214</v>
      </c>
      <c r="N26" s="7">
        <v>0.1100313</v>
      </c>
      <c r="O26" s="7"/>
      <c r="P26" s="7">
        <f t="shared" si="14"/>
        <v>0</v>
      </c>
      <c r="Q26" s="7">
        <f t="shared" si="7"/>
        <v>0</v>
      </c>
      <c r="R26" s="7">
        <f t="shared" si="8"/>
        <v>0.1081735438044913</v>
      </c>
      <c r="S26" s="7">
        <f t="shared" si="9"/>
        <v>0.10811191766640169</v>
      </c>
      <c r="T26" s="7">
        <f t="shared" si="10"/>
        <v>0.12495681645110078</v>
      </c>
      <c r="U26" s="7">
        <f t="shared" si="11"/>
        <v>0.12208867094029476</v>
      </c>
      <c r="V26" s="7">
        <f t="shared" si="12"/>
        <v>0.11503085187028349</v>
      </c>
      <c r="W26" s="7">
        <f t="shared" si="1"/>
        <v>0.11080132519941753</v>
      </c>
      <c r="X26" s="7">
        <f>AN26*AV26/DI26/100</f>
        <v>0.10079374332850806</v>
      </c>
      <c r="Y26" s="7">
        <v>56</v>
      </c>
      <c r="Z26" s="7">
        <v>66</v>
      </c>
      <c r="AA26" s="2">
        <v>93.00704573</v>
      </c>
      <c r="AB26" s="2">
        <v>95.14477432</v>
      </c>
      <c r="AC26" s="2">
        <v>104.8115806</v>
      </c>
      <c r="AD26" s="2">
        <v>105.3989489</v>
      </c>
      <c r="AE26" s="2">
        <v>109.1734819</v>
      </c>
      <c r="AF26" s="2">
        <v>110.1026748</v>
      </c>
      <c r="AG26" s="2">
        <v>111.8855096</v>
      </c>
      <c r="AH26" s="2">
        <v>115.0264763</v>
      </c>
      <c r="AI26" s="2">
        <v>118.7630199</v>
      </c>
      <c r="AJ26" s="2">
        <v>121.0771451</v>
      </c>
      <c r="AK26" s="2">
        <v>124.914301</v>
      </c>
      <c r="AL26" s="2">
        <v>124.0178428</v>
      </c>
      <c r="AM26" s="2">
        <v>125.5906401</v>
      </c>
      <c r="AN26" s="2">
        <v>128.2306743</v>
      </c>
      <c r="AO26" s="7" t="s">
        <v>0</v>
      </c>
      <c r="AP26" s="19">
        <v>7.49406392694064</v>
      </c>
      <c r="AQ26" s="19">
        <v>7.2735042735042725</v>
      </c>
      <c r="AR26" s="19">
        <v>7.7186440677966095</v>
      </c>
      <c r="AS26" s="19">
        <v>7.7</v>
      </c>
      <c r="AT26" s="19">
        <v>7.0984771573604055</v>
      </c>
      <c r="AU26" s="7">
        <f t="shared" si="2"/>
        <v>6.166219839142091</v>
      </c>
      <c r="AV26" s="7">
        <f t="shared" si="13"/>
        <v>5.247590361445783</v>
      </c>
      <c r="AW26" s="7">
        <v>5166.666666666666</v>
      </c>
      <c r="AX26" s="7">
        <v>5354.8387096774195</v>
      </c>
      <c r="BA26" s="8"/>
      <c r="BB26" s="8"/>
      <c r="BH26" s="7">
        <v>322</v>
      </c>
      <c r="BI26" s="7">
        <v>281</v>
      </c>
      <c r="BK26" s="20">
        <v>4581</v>
      </c>
      <c r="BL26" s="20">
        <v>4610</v>
      </c>
      <c r="BM26" s="20">
        <v>4647</v>
      </c>
      <c r="BN26" s="20">
        <v>4684</v>
      </c>
      <c r="BO26" s="20">
        <v>4720</v>
      </c>
      <c r="BP26" s="20">
        <v>4758</v>
      </c>
      <c r="BQ26" s="20">
        <v>4798</v>
      </c>
      <c r="BR26" s="20">
        <v>4839</v>
      </c>
      <c r="BS26" s="20">
        <v>4867</v>
      </c>
      <c r="BT26" s="20">
        <v>4891</v>
      </c>
      <c r="BU26" s="20">
        <v>4929</v>
      </c>
      <c r="BV26" s="20">
        <v>4963</v>
      </c>
      <c r="BW26" s="20">
        <v>4992</v>
      </c>
      <c r="BX26" s="20">
        <v>5022</v>
      </c>
      <c r="BY26" s="20">
        <v>5045</v>
      </c>
      <c r="BZ26" s="20">
        <v>5060</v>
      </c>
      <c r="CA26" s="20">
        <v>5073</v>
      </c>
      <c r="CB26" s="20">
        <v>5088</v>
      </c>
      <c r="CC26" s="20">
        <v>5104</v>
      </c>
      <c r="CD26" s="20">
        <v>5117</v>
      </c>
      <c r="CE26" s="20">
        <v>5123</v>
      </c>
      <c r="CF26" s="20">
        <v>5122</v>
      </c>
      <c r="CG26" s="20">
        <v>5118</v>
      </c>
      <c r="CH26" s="20">
        <v>5114</v>
      </c>
      <c r="CI26" s="20">
        <v>5112</v>
      </c>
      <c r="CJ26" s="20">
        <v>5114</v>
      </c>
      <c r="CK26" s="20">
        <v>5121</v>
      </c>
      <c r="CL26" s="20">
        <v>5127</v>
      </c>
      <c r="CM26" s="20">
        <v>5130</v>
      </c>
      <c r="CN26" s="20">
        <v>5131</v>
      </c>
      <c r="CO26" s="20">
        <v>5138</v>
      </c>
      <c r="CP26" s="20">
        <v>5150</v>
      </c>
      <c r="CQ26" s="20">
        <v>5166</v>
      </c>
      <c r="CR26" s="20">
        <v>5185</v>
      </c>
      <c r="CS26" s="20">
        <v>5201</v>
      </c>
      <c r="CT26" s="20">
        <v>5222</v>
      </c>
      <c r="CU26" s="20">
        <v>5256</v>
      </c>
      <c r="CV26" s="20">
        <v>5280</v>
      </c>
      <c r="CW26" s="20">
        <v>5303</v>
      </c>
      <c r="CX26" s="20">
        <v>5321</v>
      </c>
      <c r="CY26" s="20">
        <v>5338</v>
      </c>
      <c r="DA26" s="2">
        <v>64.1781401440733</v>
      </c>
      <c r="DB26" s="2">
        <v>64.8801891551072</v>
      </c>
      <c r="DC26" s="2">
        <v>64.4335686751877</v>
      </c>
      <c r="DD26" s="2">
        <v>64.0110671936759</v>
      </c>
      <c r="DE26" s="2">
        <v>64.7426293187585</v>
      </c>
      <c r="DF26" s="2">
        <v>66.4739734063355</v>
      </c>
      <c r="DG26" s="2">
        <v>67.3702276264591</v>
      </c>
      <c r="DH26" s="7">
        <f>PWT!DS26</f>
        <v>67.3808091048202</v>
      </c>
      <c r="DI26" s="7">
        <f>PWT!DX26</f>
        <v>66.7602996254682</v>
      </c>
      <c r="DK26" s="7">
        <v>9.05</v>
      </c>
      <c r="DL26" s="10">
        <v>8.8</v>
      </c>
      <c r="DM26" s="9">
        <v>9.66</v>
      </c>
    </row>
    <row r="27" spans="1:117" ht="12.75">
      <c r="A27" s="15" t="s">
        <v>26</v>
      </c>
      <c r="B27" s="15">
        <f t="shared" si="3"/>
        <v>6.612254245885343</v>
      </c>
      <c r="C27" s="15">
        <f t="shared" si="4"/>
        <v>5.734983333333333</v>
      </c>
      <c r="D27" s="15">
        <f t="shared" si="5"/>
        <v>5.038241999999999</v>
      </c>
      <c r="E27" s="15">
        <f t="shared" si="6"/>
        <v>9.207640991770688</v>
      </c>
      <c r="F27" s="15"/>
      <c r="G27" s="7">
        <v>0.0137244</v>
      </c>
      <c r="H27" s="7">
        <v>0.0246491</v>
      </c>
      <c r="I27" s="7">
        <v>0.0446736</v>
      </c>
      <c r="J27" s="7">
        <v>0.0776276</v>
      </c>
      <c r="K27" s="7">
        <v>0.0912374</v>
      </c>
      <c r="L27" s="7">
        <v>0.0921869</v>
      </c>
      <c r="M27" s="7"/>
      <c r="N27" s="7"/>
      <c r="O27" s="7"/>
      <c r="P27" s="7">
        <f t="shared" si="14"/>
        <v>0.013734333219034323</v>
      </c>
      <c r="Q27" s="7">
        <f t="shared" si="7"/>
        <v>0.024775252685816807</v>
      </c>
      <c r="R27" s="7">
        <f t="shared" si="8"/>
        <v>0.04495523805464969</v>
      </c>
      <c r="S27" s="7">
        <f t="shared" si="9"/>
        <v>0.07833599981753603</v>
      </c>
      <c r="T27" s="7">
        <f t="shared" si="10"/>
        <v>0.09222616995602424</v>
      </c>
      <c r="U27" s="7">
        <f t="shared" si="11"/>
        <v>0.10572292164945502</v>
      </c>
      <c r="V27" s="7">
        <f t="shared" si="12"/>
        <v>0.07558926836461653</v>
      </c>
      <c r="W27" s="7">
        <f t="shared" si="1"/>
        <v>0.07905302281422476</v>
      </c>
      <c r="X27" s="7">
        <f aca="true" t="shared" si="15" ref="X27:X36">AO27*AV27/DI27/100</f>
        <v>0.10582831685660274</v>
      </c>
      <c r="Y27" s="7">
        <v>7</v>
      </c>
      <c r="Z27" s="7">
        <v>12</v>
      </c>
      <c r="AA27" s="2">
        <v>21.16129789</v>
      </c>
      <c r="AB27" s="2">
        <v>35.5255503</v>
      </c>
      <c r="AC27" s="2">
        <v>41.53793392</v>
      </c>
      <c r="AD27" s="2">
        <v>50.50861568</v>
      </c>
      <c r="AE27" s="2">
        <v>40.1577638</v>
      </c>
      <c r="AF27" s="2">
        <v>39.06297604</v>
      </c>
      <c r="AG27" s="2">
        <v>36.16257687</v>
      </c>
      <c r="AH27" s="2">
        <v>36.66480981</v>
      </c>
      <c r="AI27" s="2">
        <v>40.58788882</v>
      </c>
      <c r="AJ27" s="2">
        <v>45.76277658</v>
      </c>
      <c r="AK27" s="2">
        <v>50.35051378</v>
      </c>
      <c r="AL27" s="2">
        <v>53.95929603</v>
      </c>
      <c r="AM27" s="2">
        <v>56.10073358</v>
      </c>
      <c r="AN27" s="2">
        <v>59.13481723</v>
      </c>
      <c r="AO27" s="2">
        <v>59.46388449</v>
      </c>
      <c r="AP27" s="19">
        <v>10.558444494686864</v>
      </c>
      <c r="AQ27" s="19">
        <v>11.390649762282091</v>
      </c>
      <c r="AR27" s="19">
        <v>12.129190802176584</v>
      </c>
      <c r="AS27" s="19">
        <v>11.951066499372647</v>
      </c>
      <c r="AT27" s="19">
        <v>10.970464135021098</v>
      </c>
      <c r="AU27" s="7">
        <f t="shared" si="2"/>
        <v>10.315735651284673</v>
      </c>
      <c r="AV27" s="7">
        <f t="shared" si="13"/>
        <v>11.069767441860465</v>
      </c>
      <c r="AW27" s="7">
        <v>7718.75</v>
      </c>
      <c r="AX27" s="7">
        <v>8220.588235294117</v>
      </c>
      <c r="BA27" s="7">
        <v>319</v>
      </c>
      <c r="BB27" s="7">
        <v>389</v>
      </c>
      <c r="BC27" s="7">
        <v>467</v>
      </c>
      <c r="BD27" s="7">
        <v>575</v>
      </c>
      <c r="BE27" s="7">
        <v>691</v>
      </c>
      <c r="BF27" s="7">
        <v>762</v>
      </c>
      <c r="BG27" s="7">
        <v>780</v>
      </c>
      <c r="BH27" s="7">
        <v>807</v>
      </c>
      <c r="BI27" s="7">
        <v>910</v>
      </c>
      <c r="BK27" s="20">
        <v>3231</v>
      </c>
      <c r="BL27" s="20">
        <v>3340.65</v>
      </c>
      <c r="BM27" s="20">
        <v>3453.36</v>
      </c>
      <c r="BN27" s="20">
        <v>3568.77</v>
      </c>
      <c r="BO27" s="20">
        <v>3686.44</v>
      </c>
      <c r="BP27" s="20">
        <v>3806</v>
      </c>
      <c r="BQ27" s="20">
        <v>3927.27</v>
      </c>
      <c r="BR27" s="20">
        <v>4050.14</v>
      </c>
      <c r="BS27" s="20">
        <v>4174.1</v>
      </c>
      <c r="BT27" s="20">
        <v>4298.52</v>
      </c>
      <c r="BU27" s="20">
        <v>4423</v>
      </c>
      <c r="BV27" s="20">
        <v>4547.47</v>
      </c>
      <c r="BW27" s="20">
        <v>4671.78</v>
      </c>
      <c r="BX27" s="20">
        <v>4796.27</v>
      </c>
      <c r="BY27" s="20">
        <v>4921.54</v>
      </c>
      <c r="BZ27" s="20">
        <v>5048</v>
      </c>
      <c r="CA27" s="20">
        <v>5175.59</v>
      </c>
      <c r="CB27" s="20">
        <v>5304.39</v>
      </c>
      <c r="CC27" s="20">
        <v>5434.33</v>
      </c>
      <c r="CD27" s="20">
        <v>5565.22</v>
      </c>
      <c r="CE27" s="20">
        <v>5697</v>
      </c>
      <c r="CF27" s="20">
        <v>5829.68</v>
      </c>
      <c r="CG27" s="20">
        <v>5963.07</v>
      </c>
      <c r="CH27" s="20">
        <v>6097.9</v>
      </c>
      <c r="CI27" s="20">
        <v>6235.34</v>
      </c>
      <c r="CJ27" s="20">
        <v>6376</v>
      </c>
      <c r="CK27" s="20">
        <v>6519.38</v>
      </c>
      <c r="CL27" s="20">
        <v>6664.99</v>
      </c>
      <c r="CM27" s="20">
        <v>6812.4</v>
      </c>
      <c r="CN27" s="20">
        <v>6960.99</v>
      </c>
      <c r="CO27" s="20">
        <v>7110</v>
      </c>
      <c r="CP27" s="20">
        <v>7257.19</v>
      </c>
      <c r="CQ27" s="20">
        <v>7402.33</v>
      </c>
      <c r="CR27" s="20">
        <v>7545.18</v>
      </c>
      <c r="CS27" s="20">
        <v>7685.48</v>
      </c>
      <c r="CT27" s="20">
        <v>7823</v>
      </c>
      <c r="CU27" s="20">
        <v>7963.58</v>
      </c>
      <c r="CV27" s="20">
        <v>7967.93</v>
      </c>
      <c r="CW27" s="20">
        <v>8103.21</v>
      </c>
      <c r="CX27" s="20">
        <v>8238.27</v>
      </c>
      <c r="CY27" s="20">
        <v>8373</v>
      </c>
      <c r="DA27" s="2">
        <v>50.320411637264</v>
      </c>
      <c r="DB27" s="2">
        <v>49.5044193378875</v>
      </c>
      <c r="DC27" s="2">
        <v>49.7006353153968</v>
      </c>
      <c r="DD27" s="2">
        <v>51.6568502377179</v>
      </c>
      <c r="DE27" s="2">
        <v>54.6289113257243</v>
      </c>
      <c r="DF27" s="2">
        <v>57.0956435336128</v>
      </c>
      <c r="DG27" s="2">
        <v>58.281991219374</v>
      </c>
      <c r="DH27" s="7">
        <f>PWT!DS27</f>
        <v>59.7164648564376</v>
      </c>
      <c r="DI27" s="7">
        <f>PWT!DX27</f>
        <v>62.1999283410964</v>
      </c>
      <c r="DK27" s="7">
        <v>2.7</v>
      </c>
      <c r="DL27" s="10">
        <v>3.4</v>
      </c>
      <c r="DM27" s="9">
        <v>4.93</v>
      </c>
    </row>
    <row r="28" spans="1:117" ht="12.75">
      <c r="A28" s="15" t="s">
        <v>27</v>
      </c>
      <c r="B28" s="15">
        <f t="shared" si="3"/>
        <v>7.818061059727888</v>
      </c>
      <c r="C28" s="15">
        <f t="shared" si="4"/>
        <v>6.7648133333333345</v>
      </c>
      <c r="D28" s="15">
        <f t="shared" si="5"/>
        <v>5.9399500000000005</v>
      </c>
      <c r="E28" s="15">
        <f t="shared" si="6"/>
        <v>10.2867059075102</v>
      </c>
      <c r="F28" s="15"/>
      <c r="G28" s="7">
        <v>0.0215472</v>
      </c>
      <c r="H28" s="7">
        <v>0.0315735</v>
      </c>
      <c r="I28" s="7">
        <v>0.0541752</v>
      </c>
      <c r="J28" s="7">
        <v>0.0819943</v>
      </c>
      <c r="K28" s="7">
        <v>0.1077073</v>
      </c>
      <c r="L28" s="7">
        <v>0.1088913</v>
      </c>
      <c r="M28" s="7">
        <v>0.1055712</v>
      </c>
      <c r="N28" s="7"/>
      <c r="O28" s="7"/>
      <c r="P28" s="7">
        <f t="shared" si="14"/>
        <v>0.02152896016555925</v>
      </c>
      <c r="Q28" s="7">
        <f t="shared" si="7"/>
        <v>0.03157105912878782</v>
      </c>
      <c r="R28" s="7">
        <f t="shared" si="8"/>
        <v>0.05414357556075239</v>
      </c>
      <c r="S28" s="7">
        <f t="shared" si="9"/>
        <v>0.08192957456859348</v>
      </c>
      <c r="T28" s="7">
        <f t="shared" si="10"/>
        <v>0.107616018280614</v>
      </c>
      <c r="U28" s="7">
        <f t="shared" si="11"/>
        <v>0.11418802233901432</v>
      </c>
      <c r="V28" s="7">
        <f t="shared" si="12"/>
        <v>0.10566962911883049</v>
      </c>
      <c r="W28" s="7">
        <f t="shared" si="1"/>
        <v>0.09435832137017312</v>
      </c>
      <c r="X28" s="7">
        <f t="shared" si="15"/>
        <v>0.09780717400533682</v>
      </c>
      <c r="Y28" s="7">
        <v>12</v>
      </c>
      <c r="Z28" s="7">
        <v>17</v>
      </c>
      <c r="AA28" s="2">
        <v>26.16262506</v>
      </c>
      <c r="AB28" s="2">
        <v>40.25735391</v>
      </c>
      <c r="AC28" s="2">
        <v>53.35303533</v>
      </c>
      <c r="AD28" s="2">
        <v>57.67039486</v>
      </c>
      <c r="AE28" s="2">
        <v>55.32933458</v>
      </c>
      <c r="AF28" s="2">
        <v>55.94320752</v>
      </c>
      <c r="AG28" s="2">
        <v>54.95363391</v>
      </c>
      <c r="AH28" s="2">
        <v>48.48687927</v>
      </c>
      <c r="AI28" s="2">
        <v>49.81495348</v>
      </c>
      <c r="AJ28" s="2">
        <v>51.72527525</v>
      </c>
      <c r="AK28" s="2">
        <v>53.27335749</v>
      </c>
      <c r="AL28" s="2">
        <v>54.38534505</v>
      </c>
      <c r="AM28" s="2">
        <v>56.23791771</v>
      </c>
      <c r="AN28" s="2">
        <v>56.66413383</v>
      </c>
      <c r="AO28" s="2">
        <v>57.44011581</v>
      </c>
      <c r="AP28" s="19">
        <v>10.636515912897822</v>
      </c>
      <c r="AQ28" s="19">
        <v>10.612422180396699</v>
      </c>
      <c r="AR28" s="19">
        <v>10.727295565883683</v>
      </c>
      <c r="AS28" s="19">
        <v>10.858336080888009</v>
      </c>
      <c r="AT28" s="19">
        <v>10.872954014029618</v>
      </c>
      <c r="AU28" s="7">
        <f t="shared" si="2"/>
        <v>10.802792321116929</v>
      </c>
      <c r="AV28" s="7">
        <f t="shared" si="13"/>
        <v>10.467591424968473</v>
      </c>
      <c r="AW28" s="7">
        <v>11328.358208955224</v>
      </c>
      <c r="AX28" s="7">
        <v>12390.625</v>
      </c>
      <c r="BA28" s="7">
        <v>413</v>
      </c>
      <c r="BB28" s="7">
        <v>486</v>
      </c>
      <c r="BC28" s="7">
        <v>635</v>
      </c>
      <c r="BD28" s="7">
        <v>733</v>
      </c>
      <c r="BE28" s="7">
        <v>854</v>
      </c>
      <c r="BF28" s="7">
        <v>988</v>
      </c>
      <c r="BG28" s="7">
        <v>1116</v>
      </c>
      <c r="BH28" s="7">
        <v>1238</v>
      </c>
      <c r="BI28" s="7">
        <v>1297</v>
      </c>
      <c r="BK28" s="20">
        <v>4439</v>
      </c>
      <c r="BL28" s="20">
        <v>4569.3</v>
      </c>
      <c r="BM28" s="20">
        <v>4705.17</v>
      </c>
      <c r="BN28" s="20">
        <v>4846.38</v>
      </c>
      <c r="BO28" s="20">
        <v>4992.72</v>
      </c>
      <c r="BP28" s="20">
        <v>5144</v>
      </c>
      <c r="BQ28" s="20">
        <v>5300.07</v>
      </c>
      <c r="BR28" s="20">
        <v>5460.8</v>
      </c>
      <c r="BS28" s="20">
        <v>5626.08</v>
      </c>
      <c r="BT28" s="20">
        <v>5795.83</v>
      </c>
      <c r="BU28" s="20">
        <v>5970</v>
      </c>
      <c r="BV28" s="20">
        <v>6147.77</v>
      </c>
      <c r="BW28" s="20">
        <v>6330.27</v>
      </c>
      <c r="BX28" s="20">
        <v>6517.62</v>
      </c>
      <c r="BY28" s="20">
        <v>6709.87</v>
      </c>
      <c r="BZ28" s="20">
        <v>6907</v>
      </c>
      <c r="CA28" s="20">
        <v>7108.96</v>
      </c>
      <c r="CB28" s="20">
        <v>7315.65</v>
      </c>
      <c r="CC28" s="20">
        <v>7526.81</v>
      </c>
      <c r="CD28" s="20">
        <v>7742.05</v>
      </c>
      <c r="CE28" s="20">
        <v>7961</v>
      </c>
      <c r="CF28" s="20">
        <v>8183.36</v>
      </c>
      <c r="CG28" s="20">
        <v>8408.77</v>
      </c>
      <c r="CH28" s="20">
        <v>8636.83</v>
      </c>
      <c r="CI28" s="20">
        <v>8867.07</v>
      </c>
      <c r="CJ28" s="20">
        <v>9099</v>
      </c>
      <c r="CK28" s="20">
        <v>9332.09</v>
      </c>
      <c r="CL28" s="20">
        <v>9565.76</v>
      </c>
      <c r="CM28" s="20">
        <v>9799.41</v>
      </c>
      <c r="CN28" s="20">
        <v>10032.38</v>
      </c>
      <c r="CO28" s="20">
        <v>10264</v>
      </c>
      <c r="CP28" s="20">
        <v>10498.23</v>
      </c>
      <c r="CQ28" s="20">
        <v>10735.02</v>
      </c>
      <c r="CR28" s="20">
        <v>10974.29</v>
      </c>
      <c r="CS28" s="20">
        <v>11215.97</v>
      </c>
      <c r="CT28" s="20">
        <v>11460</v>
      </c>
      <c r="CU28" s="20">
        <v>11698</v>
      </c>
      <c r="CV28" s="20">
        <v>11937</v>
      </c>
      <c r="CW28" s="20">
        <v>12175</v>
      </c>
      <c r="CX28" s="20">
        <v>12412</v>
      </c>
      <c r="CY28" s="20">
        <v>12646</v>
      </c>
      <c r="DA28" s="2">
        <v>51.8588758729444</v>
      </c>
      <c r="DB28" s="2">
        <v>50.8739055209953</v>
      </c>
      <c r="DC28" s="2">
        <v>51.396527638191</v>
      </c>
      <c r="DD28" s="2">
        <v>52.1457651657739</v>
      </c>
      <c r="DE28" s="2">
        <v>53.1829544027132</v>
      </c>
      <c r="DF28" s="2">
        <v>54.8397736014947</v>
      </c>
      <c r="DG28" s="2">
        <v>56.9315247466875</v>
      </c>
      <c r="DH28" s="7">
        <f>PWT!DS28</f>
        <v>59.218667539267</v>
      </c>
      <c r="DI28" s="7">
        <f>PWT!DX28</f>
        <v>61.4739838684169</v>
      </c>
      <c r="DK28" s="7">
        <v>3.23</v>
      </c>
      <c r="DL28" s="11">
        <v>999</v>
      </c>
      <c r="DM28" s="9">
        <v>6.41</v>
      </c>
    </row>
    <row r="29" spans="1:117" ht="12.75">
      <c r="A29" s="15" t="s">
        <v>99</v>
      </c>
      <c r="B29" s="15">
        <f t="shared" si="3"/>
        <v>9.970337696812893</v>
      </c>
      <c r="C29" s="15">
        <f t="shared" si="4"/>
        <v>7.456626666666668</v>
      </c>
      <c r="D29" s="15">
        <f t="shared" si="5"/>
        <v>6.591884</v>
      </c>
      <c r="E29" s="15">
        <f t="shared" si="6"/>
        <v>13.353463854263206</v>
      </c>
      <c r="F29" s="15"/>
      <c r="G29" s="7">
        <v>0.0288808</v>
      </c>
      <c r="H29" s="7">
        <v>0.0515049</v>
      </c>
      <c r="I29" s="7">
        <v>0.0618275</v>
      </c>
      <c r="J29" s="7">
        <v>0.087444</v>
      </c>
      <c r="K29" s="7">
        <v>0.099937</v>
      </c>
      <c r="L29" s="7">
        <v>0.1178034</v>
      </c>
      <c r="M29" s="7">
        <v>0.1380232</v>
      </c>
      <c r="N29" s="7">
        <v>0.1442611</v>
      </c>
      <c r="O29" s="7"/>
      <c r="P29" s="7">
        <f t="shared" si="14"/>
        <v>0.028882731906584854</v>
      </c>
      <c r="Q29" s="7">
        <f t="shared" si="7"/>
        <v>0.05149559950361291</v>
      </c>
      <c r="R29" s="7">
        <f t="shared" si="8"/>
        <v>0.06189924247077054</v>
      </c>
      <c r="S29" s="7">
        <f t="shared" si="9"/>
        <v>0.08641933912674511</v>
      </c>
      <c r="T29" s="7">
        <f t="shared" si="10"/>
        <v>0.09912013371757744</v>
      </c>
      <c r="U29" s="7">
        <f t="shared" si="11"/>
        <v>0.11553197795852356</v>
      </c>
      <c r="V29" s="7">
        <f t="shared" si="12"/>
        <v>0.1470458402913317</v>
      </c>
      <c r="W29" s="7">
        <f t="shared" si="1"/>
        <v>0.15089760667922295</v>
      </c>
      <c r="X29" s="7">
        <f t="shared" si="15"/>
        <v>0.1610119860339373</v>
      </c>
      <c r="Y29" s="7">
        <v>16</v>
      </c>
      <c r="Z29" s="7">
        <v>26</v>
      </c>
      <c r="AA29" s="2">
        <v>28.43553526</v>
      </c>
      <c r="AB29" s="2">
        <v>40.25815689</v>
      </c>
      <c r="AC29" s="2">
        <v>50.47104758</v>
      </c>
      <c r="AD29" s="2">
        <v>61.37643509</v>
      </c>
      <c r="AE29" s="2">
        <v>76.21508139</v>
      </c>
      <c r="AF29" s="2">
        <v>74.7950603</v>
      </c>
      <c r="AG29" s="2">
        <v>74.8931792</v>
      </c>
      <c r="AH29" s="2">
        <v>75.74452646</v>
      </c>
      <c r="AI29" s="2">
        <v>76.92268713</v>
      </c>
      <c r="AJ29" s="2">
        <v>76.51204077</v>
      </c>
      <c r="AK29" s="2">
        <v>74.92070203</v>
      </c>
      <c r="AL29" s="7" t="s">
        <v>0</v>
      </c>
      <c r="AM29" s="2">
        <v>81.25283076</v>
      </c>
      <c r="AN29" s="2">
        <v>83.53035767</v>
      </c>
      <c r="AO29" s="2">
        <v>85.67813969</v>
      </c>
      <c r="AP29" s="19">
        <v>11.82040964511542</v>
      </c>
      <c r="AQ29" s="19">
        <v>11.970569594091874</v>
      </c>
      <c r="AR29" s="19">
        <v>11.089908256880735</v>
      </c>
      <c r="AS29" s="19">
        <v>10.655543849841973</v>
      </c>
      <c r="AT29" s="19">
        <v>10.85008199534724</v>
      </c>
      <c r="AU29" s="7">
        <f t="shared" si="2"/>
        <v>11.385355792368511</v>
      </c>
      <c r="AV29" s="7">
        <f t="shared" si="13"/>
        <v>11.370884993587001</v>
      </c>
      <c r="AW29" s="7">
        <v>61671.64179104477</v>
      </c>
      <c r="AX29" s="7">
        <v>66828.57142857143</v>
      </c>
      <c r="BA29" s="7">
        <v>2539</v>
      </c>
      <c r="BB29" s="7">
        <v>3045</v>
      </c>
      <c r="BC29" s="7">
        <v>3907</v>
      </c>
      <c r="BD29" s="7">
        <v>4344</v>
      </c>
      <c r="BE29" s="7">
        <v>4533</v>
      </c>
      <c r="BF29" s="7">
        <v>4956</v>
      </c>
      <c r="BG29" s="7">
        <v>5690</v>
      </c>
      <c r="BH29" s="7">
        <v>6624</v>
      </c>
      <c r="BI29" s="7">
        <v>7599</v>
      </c>
      <c r="BK29" s="20">
        <v>25922</v>
      </c>
      <c r="BL29" s="20">
        <v>26488.9</v>
      </c>
      <c r="BM29" s="20">
        <v>27145.2</v>
      </c>
      <c r="BN29" s="20">
        <v>27862.82</v>
      </c>
      <c r="BO29" s="20">
        <v>28617.55</v>
      </c>
      <c r="BP29" s="20">
        <v>29389</v>
      </c>
      <c r="BQ29" s="20">
        <v>30160.64</v>
      </c>
      <c r="BR29" s="20">
        <v>30919.79</v>
      </c>
      <c r="BS29" s="20">
        <v>31657.59</v>
      </c>
      <c r="BT29" s="20">
        <v>32369.04</v>
      </c>
      <c r="BU29" s="20">
        <v>33053</v>
      </c>
      <c r="BV29" s="20">
        <v>33647.62</v>
      </c>
      <c r="BW29" s="20">
        <v>34252.64</v>
      </c>
      <c r="BX29" s="20">
        <v>34885.62</v>
      </c>
      <c r="BY29" s="20">
        <v>35560.768</v>
      </c>
      <c r="BZ29" s="20">
        <v>36289</v>
      </c>
      <c r="CA29" s="20">
        <v>37080.472</v>
      </c>
      <c r="CB29" s="20">
        <v>37944.64</v>
      </c>
      <c r="CC29" s="20">
        <v>38874.62</v>
      </c>
      <c r="CD29" s="20">
        <v>39855.048</v>
      </c>
      <c r="CE29" s="20">
        <v>40875</v>
      </c>
      <c r="CF29" s="20">
        <v>41935.808</v>
      </c>
      <c r="CG29" s="20">
        <v>43035.488</v>
      </c>
      <c r="CH29" s="20">
        <v>44168.728</v>
      </c>
      <c r="CI29" s="20">
        <v>45329.488</v>
      </c>
      <c r="CJ29" s="20">
        <v>46511</v>
      </c>
      <c r="CK29" s="20">
        <v>47695.84</v>
      </c>
      <c r="CL29" s="20">
        <v>48882.712</v>
      </c>
      <c r="CM29" s="20">
        <v>50070.272</v>
      </c>
      <c r="CN29" s="20">
        <v>51257.168</v>
      </c>
      <c r="CO29" s="20">
        <v>52442</v>
      </c>
      <c r="CP29" s="20">
        <v>53616.928</v>
      </c>
      <c r="CQ29" s="20">
        <v>54780.088</v>
      </c>
      <c r="CR29" s="20">
        <v>55929.592</v>
      </c>
      <c r="CS29" s="20">
        <v>57063.528</v>
      </c>
      <c r="CT29" s="20">
        <v>58180</v>
      </c>
      <c r="CU29" s="20">
        <v>59272</v>
      </c>
      <c r="CV29" s="20">
        <v>60416.24</v>
      </c>
      <c r="CW29" s="20">
        <v>61580</v>
      </c>
      <c r="CX29" s="20">
        <v>62770</v>
      </c>
      <c r="CY29" s="20">
        <v>63976</v>
      </c>
      <c r="DA29" s="2">
        <v>54.2595150837127</v>
      </c>
      <c r="DB29" s="2">
        <v>52.3125291775834</v>
      </c>
      <c r="DC29" s="2">
        <v>54.3010967234442</v>
      </c>
      <c r="DD29" s="2">
        <v>55.764493648213</v>
      </c>
      <c r="DE29" s="2">
        <v>56.468778470948</v>
      </c>
      <c r="DF29" s="2">
        <v>56.6076429231795</v>
      </c>
      <c r="DG29" s="2">
        <v>56.2368769307044</v>
      </c>
      <c r="DH29" s="7">
        <f>PWT!DS29</f>
        <v>57.7290008594019</v>
      </c>
      <c r="DI29" s="7">
        <f>PWT!DX29</f>
        <v>60.507065149431</v>
      </c>
      <c r="DK29" s="7">
        <v>999</v>
      </c>
      <c r="DL29" s="10">
        <v>1.55</v>
      </c>
      <c r="DM29" s="9">
        <v>5.51</v>
      </c>
    </row>
    <row r="30" spans="1:117" ht="12.75">
      <c r="A30" s="15" t="s">
        <v>29</v>
      </c>
      <c r="B30" s="15">
        <f t="shared" si="3"/>
        <v>5.226213856117268</v>
      </c>
      <c r="C30" s="15">
        <f t="shared" si="4"/>
        <v>4.098836666666667</v>
      </c>
      <c r="D30" s="15">
        <f t="shared" si="5"/>
        <v>3.9039260000000007</v>
      </c>
      <c r="E30" s="15">
        <f t="shared" si="6"/>
        <v>6.527242941011083</v>
      </c>
      <c r="F30" s="15"/>
      <c r="G30" s="7">
        <v>0.0244479</v>
      </c>
      <c r="H30" s="7">
        <v>0.0345983</v>
      </c>
      <c r="I30" s="7">
        <v>0.0442994</v>
      </c>
      <c r="J30" s="7">
        <v>0.0406515</v>
      </c>
      <c r="K30" s="7">
        <v>0.0511992</v>
      </c>
      <c r="L30" s="7">
        <v>0.0507339</v>
      </c>
      <c r="M30" s="7">
        <v>0.0562279</v>
      </c>
      <c r="N30" s="7">
        <v>0.0719695</v>
      </c>
      <c r="O30" s="7"/>
      <c r="P30" s="7">
        <f t="shared" si="14"/>
        <v>0.024487846931968562</v>
      </c>
      <c r="Q30" s="7">
        <f t="shared" si="7"/>
        <v>0.034574467563335785</v>
      </c>
      <c r="R30" s="7">
        <f t="shared" si="8"/>
        <v>0.04435130142740404</v>
      </c>
      <c r="S30" s="7">
        <f t="shared" si="9"/>
        <v>0.040695341082844984</v>
      </c>
      <c r="T30" s="7">
        <f t="shared" si="10"/>
        <v>0.051235789277146636</v>
      </c>
      <c r="U30" s="7"/>
      <c r="V30" s="7">
        <f t="shared" si="12"/>
        <v>0.05630617363987285</v>
      </c>
      <c r="W30" s="7">
        <f t="shared" si="1"/>
        <v>0.07204507358676422</v>
      </c>
      <c r="X30" s="7">
        <f t="shared" si="15"/>
        <v>0.09615607346378996</v>
      </c>
      <c r="Y30" s="7">
        <v>13</v>
      </c>
      <c r="Z30" s="7">
        <v>17</v>
      </c>
      <c r="AA30" s="2">
        <v>21.52243957</v>
      </c>
      <c r="AB30" s="2">
        <v>19.31010541</v>
      </c>
      <c r="AC30" s="2">
        <v>24.31318498</v>
      </c>
      <c r="AD30" s="7" t="s">
        <v>0</v>
      </c>
      <c r="AE30" s="2">
        <v>26.41471661</v>
      </c>
      <c r="AF30" s="2">
        <v>25.28037759</v>
      </c>
      <c r="AG30" s="2">
        <v>27.09406469</v>
      </c>
      <c r="AH30" s="2">
        <v>29.34833113</v>
      </c>
      <c r="AI30" s="2">
        <v>32.10032318</v>
      </c>
      <c r="AJ30" s="2">
        <v>34.33207835</v>
      </c>
      <c r="AK30" s="2">
        <v>34.23636511</v>
      </c>
      <c r="AL30" s="7" t="s">
        <v>0</v>
      </c>
      <c r="AM30" s="2">
        <v>49.79847211</v>
      </c>
      <c r="AN30" s="2">
        <v>51.38068595</v>
      </c>
      <c r="AO30" s="2">
        <v>54.19324318</v>
      </c>
      <c r="AP30" s="19">
        <v>10.47804335742079</v>
      </c>
      <c r="AQ30" s="19">
        <v>10.825242718446603</v>
      </c>
      <c r="AR30" s="19">
        <v>10.924552987352813</v>
      </c>
      <c r="AS30" s="19">
        <v>11.13440972950304</v>
      </c>
      <c r="AT30" s="19">
        <v>11.72211350293542</v>
      </c>
      <c r="AU30" s="7">
        <f t="shared" si="2"/>
        <v>12.171458811077791</v>
      </c>
      <c r="AV30" s="7">
        <f t="shared" si="13"/>
        <v>10.548091603053436</v>
      </c>
      <c r="AW30" s="7">
        <v>5675.675675675675</v>
      </c>
      <c r="AX30" s="7">
        <v>6238.095238095238</v>
      </c>
      <c r="BA30" s="7">
        <v>249</v>
      </c>
      <c r="BB30" s="7">
        <v>311</v>
      </c>
      <c r="BC30" s="7">
        <v>377</v>
      </c>
      <c r="BD30" s="7">
        <v>446</v>
      </c>
      <c r="BE30" s="7">
        <v>501</v>
      </c>
      <c r="BF30" s="7">
        <v>531</v>
      </c>
      <c r="BG30" s="7">
        <v>599</v>
      </c>
      <c r="BH30" s="7">
        <v>690</v>
      </c>
      <c r="BI30" s="7">
        <v>658</v>
      </c>
      <c r="BK30" s="20">
        <v>2578</v>
      </c>
      <c r="BL30" s="20">
        <v>2656.57</v>
      </c>
      <c r="BM30" s="20">
        <v>2736.72</v>
      </c>
      <c r="BN30" s="20">
        <v>2820.63</v>
      </c>
      <c r="BO30" s="20">
        <v>2911.77</v>
      </c>
      <c r="BP30" s="20">
        <v>3012</v>
      </c>
      <c r="BQ30" s="20">
        <v>3120.62</v>
      </c>
      <c r="BR30" s="20">
        <v>3237.9</v>
      </c>
      <c r="BS30" s="20">
        <v>3360.11</v>
      </c>
      <c r="BT30" s="20">
        <v>3481.41</v>
      </c>
      <c r="BU30" s="20">
        <v>3598</v>
      </c>
      <c r="BV30" s="20">
        <v>3709.76</v>
      </c>
      <c r="BW30" s="20">
        <v>3815.38</v>
      </c>
      <c r="BX30" s="20">
        <v>3916.78</v>
      </c>
      <c r="BY30" s="20">
        <v>4017.69</v>
      </c>
      <c r="BZ30" s="20">
        <v>4120</v>
      </c>
      <c r="CA30" s="20">
        <v>4223</v>
      </c>
      <c r="CB30" s="20">
        <v>4327.79</v>
      </c>
      <c r="CC30" s="20">
        <v>4428.59</v>
      </c>
      <c r="CD30" s="20">
        <v>4516.35</v>
      </c>
      <c r="CE30" s="20">
        <v>4586</v>
      </c>
      <c r="CF30" s="20">
        <v>4639.07</v>
      </c>
      <c r="CG30" s="20">
        <v>4675.04</v>
      </c>
      <c r="CH30" s="20">
        <v>4701.39</v>
      </c>
      <c r="CI30" s="20">
        <v>4730.06</v>
      </c>
      <c r="CJ30" s="20">
        <v>4769</v>
      </c>
      <c r="CK30" s="20">
        <v>4846</v>
      </c>
      <c r="CL30" s="20">
        <v>4934</v>
      </c>
      <c r="CM30" s="20">
        <v>4942.27</v>
      </c>
      <c r="CN30" s="20">
        <v>5020.79</v>
      </c>
      <c r="CO30" s="20">
        <v>5110</v>
      </c>
      <c r="CP30" s="20">
        <v>5206.26</v>
      </c>
      <c r="CQ30" s="20">
        <v>5309.9</v>
      </c>
      <c r="CR30" s="20">
        <v>5421.3</v>
      </c>
      <c r="CS30" s="20">
        <v>5540.86</v>
      </c>
      <c r="CT30" s="20">
        <v>5669</v>
      </c>
      <c r="CU30" s="20">
        <v>5798</v>
      </c>
      <c r="CV30" s="20">
        <v>5911</v>
      </c>
      <c r="CW30" s="20">
        <v>6035</v>
      </c>
      <c r="CX30" s="20">
        <v>6153.74</v>
      </c>
      <c r="CY30" s="20">
        <v>6276</v>
      </c>
      <c r="DA30" s="2">
        <v>51.2754150504267</v>
      </c>
      <c r="DB30" s="2">
        <v>50.7690272244356</v>
      </c>
      <c r="DC30" s="2">
        <v>50.8469983324069</v>
      </c>
      <c r="DD30" s="2">
        <v>51.3662184466019</v>
      </c>
      <c r="DE30" s="2">
        <v>51.8408482337549</v>
      </c>
      <c r="DF30" s="2">
        <v>52.7027002096436</v>
      </c>
      <c r="DG30" s="2">
        <v>54.9915375586855</v>
      </c>
      <c r="DH30" s="7">
        <f>PWT!DS30</f>
        <v>58.0013950617284</v>
      </c>
      <c r="DI30" s="7">
        <f>PWT!DX30</f>
        <v>59.4486934353091</v>
      </c>
      <c r="DK30" s="7">
        <v>1.99</v>
      </c>
      <c r="DL30" s="10">
        <v>2.74</v>
      </c>
      <c r="DM30" s="9">
        <v>5.15</v>
      </c>
    </row>
    <row r="31" spans="1:117" ht="12.75">
      <c r="A31" s="15" t="s">
        <v>30</v>
      </c>
      <c r="B31" s="15">
        <f t="shared" si="3"/>
        <v>1.6848401019575163</v>
      </c>
      <c r="C31" s="15">
        <f t="shared" si="4"/>
        <v>1.0637816666666668</v>
      </c>
      <c r="D31" s="15">
        <f t="shared" si="5"/>
        <v>0.8078640000000001</v>
      </c>
      <c r="E31" s="15">
        <f t="shared" si="6"/>
        <v>2.57559818352353</v>
      </c>
      <c r="F31" s="15"/>
      <c r="G31" s="7">
        <v>0.0007172</v>
      </c>
      <c r="H31" s="7">
        <v>0.003922</v>
      </c>
      <c r="I31" s="7">
        <v>0.0070464</v>
      </c>
      <c r="J31" s="7">
        <v>0.0111701</v>
      </c>
      <c r="K31" s="7">
        <v>0.0175375</v>
      </c>
      <c r="L31" s="7">
        <v>0.0234337</v>
      </c>
      <c r="M31" s="7">
        <v>0.025876</v>
      </c>
      <c r="N31" s="7">
        <v>0.0223628</v>
      </c>
      <c r="O31" s="7"/>
      <c r="P31" s="7">
        <f t="shared" si="14"/>
        <v>0.0019479342545660173</v>
      </c>
      <c r="Q31" s="7">
        <f t="shared" si="7"/>
        <v>0.0039645380745827056</v>
      </c>
      <c r="R31" s="7">
        <f t="shared" si="8"/>
        <v>0.007201709425912279</v>
      </c>
      <c r="S31" s="7">
        <f t="shared" si="9"/>
        <v>0.011380087133645451</v>
      </c>
      <c r="T31" s="7">
        <f t="shared" si="10"/>
        <v>0.018184829582678832</v>
      </c>
      <c r="U31" s="7">
        <f t="shared" si="11"/>
        <v>0.024839380197334865</v>
      </c>
      <c r="V31" s="7">
        <f t="shared" si="12"/>
        <v>0.028008224657699313</v>
      </c>
      <c r="W31" s="7">
        <f t="shared" si="1"/>
        <v>0.02446660773142079</v>
      </c>
      <c r="X31" s="7">
        <f t="shared" si="15"/>
        <v>0.03746610144475569</v>
      </c>
      <c r="Y31" s="7">
        <v>1</v>
      </c>
      <c r="Z31" s="7">
        <v>2</v>
      </c>
      <c r="AA31" s="2">
        <v>3.618672897</v>
      </c>
      <c r="AB31" s="2">
        <v>5.680994842</v>
      </c>
      <c r="AC31" s="2">
        <v>9.382929908</v>
      </c>
      <c r="AD31" s="2">
        <v>12.6317536</v>
      </c>
      <c r="AE31" s="2">
        <v>14.24643274</v>
      </c>
      <c r="AF31" s="2">
        <v>12.50617587</v>
      </c>
      <c r="AG31" s="2">
        <v>11.19430104</v>
      </c>
      <c r="AH31" s="2">
        <v>10.90384347</v>
      </c>
      <c r="AI31" s="2">
        <v>11.06467073</v>
      </c>
      <c r="AJ31" s="2">
        <v>11.61353026</v>
      </c>
      <c r="AK31" s="2">
        <v>12.3319859</v>
      </c>
      <c r="AL31" s="7" t="s">
        <v>0</v>
      </c>
      <c r="AM31" s="2">
        <v>23.82989249</v>
      </c>
      <c r="AN31" s="2">
        <v>14.8535582</v>
      </c>
      <c r="AO31" s="2">
        <v>18.00289778</v>
      </c>
      <c r="AP31" s="19">
        <v>10.515948439713862</v>
      </c>
      <c r="AQ31" s="19">
        <v>10.54500212417309</v>
      </c>
      <c r="AR31" s="19">
        <v>10.231460614576982</v>
      </c>
      <c r="AS31" s="19">
        <v>10.424452133794695</v>
      </c>
      <c r="AT31" s="19">
        <v>10.363423212192263</v>
      </c>
      <c r="AU31" s="7">
        <f t="shared" si="2"/>
        <v>11.049000530691668</v>
      </c>
      <c r="AV31" s="7">
        <f t="shared" si="13"/>
        <v>10.614987877452059</v>
      </c>
      <c r="AW31" s="7">
        <v>59676.92307692307</v>
      </c>
      <c r="AX31" s="7">
        <v>68742.42424242425</v>
      </c>
      <c r="BA31" s="7">
        <v>2357</v>
      </c>
      <c r="BB31" s="7">
        <v>2673</v>
      </c>
      <c r="BC31" s="7">
        <v>3043</v>
      </c>
      <c r="BD31" s="7">
        <v>3475</v>
      </c>
      <c r="BE31" s="7">
        <v>3859</v>
      </c>
      <c r="BF31" s="7">
        <v>4519</v>
      </c>
      <c r="BG31" s="7">
        <v>5304</v>
      </c>
      <c r="BH31" s="7">
        <v>6246</v>
      </c>
      <c r="BI31" s="7">
        <v>7297</v>
      </c>
      <c r="BK31" s="20">
        <v>22771</v>
      </c>
      <c r="BL31" s="20">
        <v>23186.04</v>
      </c>
      <c r="BM31" s="20">
        <v>23666.36</v>
      </c>
      <c r="BN31" s="20">
        <v>24202.44</v>
      </c>
      <c r="BO31" s="20">
        <v>24785.79</v>
      </c>
      <c r="BP31" s="20">
        <v>25409</v>
      </c>
      <c r="BQ31" s="20">
        <v>26065.71</v>
      </c>
      <c r="BR31" s="20">
        <v>26750.6</v>
      </c>
      <c r="BS31" s="20">
        <v>27459.4</v>
      </c>
      <c r="BT31" s="20">
        <v>28188.92</v>
      </c>
      <c r="BU31" s="20">
        <v>28937</v>
      </c>
      <c r="BV31" s="20">
        <v>29701.27</v>
      </c>
      <c r="BW31" s="20">
        <v>30479.14</v>
      </c>
      <c r="BX31" s="20">
        <v>31275.42</v>
      </c>
      <c r="BY31" s="20">
        <v>32098.49</v>
      </c>
      <c r="BZ31" s="20">
        <v>32954</v>
      </c>
      <c r="CA31" s="20">
        <v>33841.04</v>
      </c>
      <c r="CB31" s="20">
        <v>34759.76</v>
      </c>
      <c r="CC31" s="20">
        <v>35711.36</v>
      </c>
      <c r="CD31" s="20">
        <v>36696.848</v>
      </c>
      <c r="CE31" s="20">
        <v>37717</v>
      </c>
      <c r="CF31" s="20">
        <v>38772.368</v>
      </c>
      <c r="CG31" s="20">
        <v>39863.32</v>
      </c>
      <c r="CH31" s="20">
        <v>40990</v>
      </c>
      <c r="CI31" s="20">
        <v>42152.32</v>
      </c>
      <c r="CJ31" s="20">
        <v>43350</v>
      </c>
      <c r="CK31" s="20">
        <v>44658.928</v>
      </c>
      <c r="CL31" s="20">
        <v>46087.06</v>
      </c>
      <c r="CM31" s="20">
        <v>47643.232</v>
      </c>
      <c r="CN31" s="20">
        <v>49337.26</v>
      </c>
      <c r="CO31" s="20">
        <v>51180</v>
      </c>
      <c r="CP31" s="20">
        <v>52954</v>
      </c>
      <c r="CQ31" s="20">
        <v>54790</v>
      </c>
      <c r="CR31" s="20">
        <v>53297</v>
      </c>
      <c r="CS31" s="20">
        <v>54890</v>
      </c>
      <c r="CT31" s="20">
        <v>56530</v>
      </c>
      <c r="CU31" s="20">
        <v>58234</v>
      </c>
      <c r="CV31" s="20">
        <v>59750</v>
      </c>
      <c r="CW31" s="20">
        <v>61266</v>
      </c>
      <c r="CX31" s="20">
        <v>62782</v>
      </c>
      <c r="CY31" s="20">
        <v>64298</v>
      </c>
      <c r="DA31" s="2">
        <v>53.137752843529</v>
      </c>
      <c r="DB31" s="2">
        <v>53.0699633987957</v>
      </c>
      <c r="DC31" s="2">
        <v>52.8399236271901</v>
      </c>
      <c r="DD31" s="2">
        <v>52.6411634399466</v>
      </c>
      <c r="DE31" s="2">
        <v>52.7918490335923</v>
      </c>
      <c r="DF31" s="2">
        <v>53.0122369088812</v>
      </c>
      <c r="DG31" s="2">
        <v>52.7137344665885</v>
      </c>
      <c r="DH31" s="7">
        <f>PWT!DS31</f>
        <v>52.4461353263754</v>
      </c>
      <c r="DI31" s="7">
        <f>PWT!DX31</f>
        <v>51.0062521384802</v>
      </c>
      <c r="DK31" s="7">
        <v>999</v>
      </c>
      <c r="DL31" s="11">
        <v>999</v>
      </c>
      <c r="DM31" s="9">
        <v>999</v>
      </c>
    </row>
    <row r="32" spans="1:117" ht="12.75">
      <c r="A32" s="15" t="s">
        <v>31</v>
      </c>
      <c r="B32" s="15">
        <f t="shared" si="3"/>
        <v>11.5327270416618</v>
      </c>
      <c r="C32" s="15">
        <f t="shared" si="4"/>
        <v>11.700923333333334</v>
      </c>
      <c r="D32" s="15">
        <f t="shared" si="5"/>
        <v>11.817984</v>
      </c>
      <c r="E32" s="15">
        <f t="shared" si="6"/>
        <v>11.294464674991241</v>
      </c>
      <c r="F32" s="15"/>
      <c r="G32" s="7">
        <v>0.0955714</v>
      </c>
      <c r="H32" s="7">
        <v>0.1239353</v>
      </c>
      <c r="I32" s="7">
        <v>0.1422651</v>
      </c>
      <c r="J32" s="7">
        <v>0.1114504</v>
      </c>
      <c r="K32" s="7">
        <v>0.117677</v>
      </c>
      <c r="L32" s="7">
        <v>0.1111562</v>
      </c>
      <c r="M32" s="7">
        <v>0.1046639</v>
      </c>
      <c r="N32" s="7">
        <v>0.1113785</v>
      </c>
      <c r="O32" s="7"/>
      <c r="P32" s="7">
        <f t="shared" si="14"/>
        <v>0</v>
      </c>
      <c r="Q32" s="7">
        <f t="shared" si="7"/>
        <v>0</v>
      </c>
      <c r="R32" s="7">
        <f t="shared" si="8"/>
        <v>0.14229043643905867</v>
      </c>
      <c r="S32" s="7">
        <f t="shared" si="9"/>
        <v>0.11209672111561249</v>
      </c>
      <c r="T32" s="7">
        <f t="shared" si="10"/>
        <v>0.11657651177648556</v>
      </c>
      <c r="U32" s="7">
        <f t="shared" si="11"/>
        <v>0.11077509524059198</v>
      </c>
      <c r="V32" s="7">
        <f t="shared" si="12"/>
        <v>0.10554342955862582</v>
      </c>
      <c r="W32" s="7">
        <f t="shared" si="1"/>
        <v>0.11149482198974957</v>
      </c>
      <c r="X32" s="7">
        <f t="shared" si="15"/>
        <v>0.11973131175981258</v>
      </c>
      <c r="Y32" s="7">
        <v>54</v>
      </c>
      <c r="Z32" s="7">
        <v>58</v>
      </c>
      <c r="AA32" s="2">
        <v>101.8587502</v>
      </c>
      <c r="AB32" s="2">
        <v>88.58203916</v>
      </c>
      <c r="AC32" s="2">
        <v>99.65003327</v>
      </c>
      <c r="AD32" s="2">
        <v>105.7277201</v>
      </c>
      <c r="AE32" s="2">
        <v>116.3954452</v>
      </c>
      <c r="AF32" s="2">
        <v>120.7430098</v>
      </c>
      <c r="AG32" s="2">
        <v>118.0122258</v>
      </c>
      <c r="AH32" s="2">
        <v>118.4052095</v>
      </c>
      <c r="AI32" s="2">
        <v>115.9023652</v>
      </c>
      <c r="AJ32" s="2">
        <v>115.908868</v>
      </c>
      <c r="AK32" s="2">
        <v>117.5484894</v>
      </c>
      <c r="AL32" s="2">
        <v>117.5733307</v>
      </c>
      <c r="AM32" s="2">
        <v>120.9197198</v>
      </c>
      <c r="AN32" s="2">
        <v>124.4838701</v>
      </c>
      <c r="AO32" s="2">
        <v>125.9640385</v>
      </c>
      <c r="AP32" s="19">
        <v>9.253278688524592</v>
      </c>
      <c r="AQ32" s="19">
        <v>8.525641025641026</v>
      </c>
      <c r="AR32" s="19">
        <v>7.921658986175116</v>
      </c>
      <c r="AS32" s="19">
        <v>7.135714285714287</v>
      </c>
      <c r="AT32" s="19">
        <v>6.102590673575129</v>
      </c>
      <c r="AU32" s="7">
        <f t="shared" si="2"/>
        <v>6.421299921691465</v>
      </c>
      <c r="AV32" s="7">
        <f t="shared" si="13"/>
        <v>6.3717171717171714</v>
      </c>
      <c r="AW32" s="7">
        <v>5102.5641025641025</v>
      </c>
      <c r="AX32" s="7">
        <v>5210.526315789474</v>
      </c>
      <c r="BA32" s="8"/>
      <c r="BB32" s="8"/>
      <c r="BH32" s="7">
        <v>328</v>
      </c>
      <c r="BI32" s="7">
        <v>332</v>
      </c>
      <c r="BK32" s="20">
        <v>4430</v>
      </c>
      <c r="BL32" s="20">
        <v>4461</v>
      </c>
      <c r="BM32" s="20">
        <v>4491</v>
      </c>
      <c r="BN32" s="20">
        <v>4523</v>
      </c>
      <c r="BO32" s="20">
        <v>4549</v>
      </c>
      <c r="BP32" s="20">
        <v>4564</v>
      </c>
      <c r="BQ32" s="20">
        <v>4581</v>
      </c>
      <c r="BR32" s="20">
        <v>4606</v>
      </c>
      <c r="BS32" s="20">
        <v>4627</v>
      </c>
      <c r="BT32" s="20">
        <v>4624</v>
      </c>
      <c r="BU32" s="20">
        <v>4606</v>
      </c>
      <c r="BV32" s="20">
        <v>4612</v>
      </c>
      <c r="BW32" s="20">
        <v>4640</v>
      </c>
      <c r="BX32" s="20">
        <v>4666</v>
      </c>
      <c r="BY32" s="20">
        <v>4691</v>
      </c>
      <c r="BZ32" s="20">
        <v>4711</v>
      </c>
      <c r="CA32" s="20">
        <v>4726</v>
      </c>
      <c r="CB32" s="20">
        <v>4739</v>
      </c>
      <c r="CC32" s="20">
        <v>4753</v>
      </c>
      <c r="CD32" s="20">
        <v>4765</v>
      </c>
      <c r="CE32" s="20">
        <v>4780</v>
      </c>
      <c r="CF32" s="20">
        <v>4800</v>
      </c>
      <c r="CG32" s="20">
        <v>4827</v>
      </c>
      <c r="CH32" s="20">
        <v>4856</v>
      </c>
      <c r="CI32" s="20">
        <v>4882</v>
      </c>
      <c r="CJ32" s="20">
        <v>4902</v>
      </c>
      <c r="CK32" s="20">
        <v>4918</v>
      </c>
      <c r="CL32" s="20">
        <v>4932</v>
      </c>
      <c r="CM32" s="20">
        <v>4946</v>
      </c>
      <c r="CN32" s="20">
        <v>4964</v>
      </c>
      <c r="CO32" s="20">
        <v>4986</v>
      </c>
      <c r="CP32" s="20">
        <v>5014</v>
      </c>
      <c r="CQ32" s="20">
        <v>5042</v>
      </c>
      <c r="CR32" s="20">
        <v>5066</v>
      </c>
      <c r="CS32" s="20">
        <v>5089</v>
      </c>
      <c r="CT32" s="20">
        <v>5108</v>
      </c>
      <c r="CU32" s="20">
        <v>5125</v>
      </c>
      <c r="CV32" s="20">
        <v>5140</v>
      </c>
      <c r="CW32" s="20">
        <v>5153</v>
      </c>
      <c r="CX32" s="20">
        <v>5165</v>
      </c>
      <c r="CY32" s="20">
        <v>5176</v>
      </c>
      <c r="DA32" s="2">
        <v>62.392762979684</v>
      </c>
      <c r="DB32" s="2">
        <v>65.0306617002629</v>
      </c>
      <c r="DC32" s="2">
        <v>66.2396873643074</v>
      </c>
      <c r="DD32" s="2">
        <v>67.3720568881342</v>
      </c>
      <c r="DE32" s="2">
        <v>67.7146338912134</v>
      </c>
      <c r="DF32" s="2">
        <v>68.1058139534884</v>
      </c>
      <c r="DG32" s="2">
        <v>67.3006137184115</v>
      </c>
      <c r="DH32" s="7">
        <f>PWT!DS32</f>
        <v>66.7551722787784</v>
      </c>
      <c r="DI32" s="7">
        <f>PWT!DX32</f>
        <v>67.0340293890178</v>
      </c>
      <c r="DK32" s="7">
        <v>5.4</v>
      </c>
      <c r="DL32" s="10">
        <v>6.11</v>
      </c>
      <c r="DM32" s="9">
        <v>9.99</v>
      </c>
    </row>
    <row r="33" spans="1:117" ht="12.75">
      <c r="A33" s="15" t="s">
        <v>32</v>
      </c>
      <c r="B33" s="15">
        <f t="shared" si="3"/>
        <v>9.597270882226665</v>
      </c>
      <c r="C33" s="15">
        <f t="shared" si="4"/>
        <v>8.926383333333332</v>
      </c>
      <c r="D33" s="15">
        <f t="shared" si="5"/>
        <v>8.596324</v>
      </c>
      <c r="E33" s="15">
        <f t="shared" si="6"/>
        <v>10.796529588007994</v>
      </c>
      <c r="F33" s="15"/>
      <c r="G33" s="7">
        <v>0.0451899</v>
      </c>
      <c r="H33" s="7">
        <v>0.0765342</v>
      </c>
      <c r="I33" s="7">
        <v>0.097476</v>
      </c>
      <c r="J33" s="7">
        <v>0.1047278</v>
      </c>
      <c r="K33" s="7">
        <v>0.1058883</v>
      </c>
      <c r="L33" s="7">
        <v>0.1057668</v>
      </c>
      <c r="M33" s="7">
        <v>0.1116696</v>
      </c>
      <c r="N33" s="7">
        <v>0.1133548</v>
      </c>
      <c r="O33" s="7"/>
      <c r="P33" s="7">
        <f t="shared" si="14"/>
        <v>0</v>
      </c>
      <c r="Q33" s="7">
        <f t="shared" si="7"/>
        <v>0</v>
      </c>
      <c r="R33" s="7">
        <f t="shared" si="8"/>
        <v>0.0973302638429115</v>
      </c>
      <c r="S33" s="7">
        <f t="shared" si="9"/>
        <v>0.1047177846062921</v>
      </c>
      <c r="T33" s="7">
        <f t="shared" si="10"/>
        <v>0.10647194304231522</v>
      </c>
      <c r="U33" s="7">
        <f t="shared" si="11"/>
        <v>0.10667350074435601</v>
      </c>
      <c r="V33" s="7">
        <f t="shared" si="12"/>
        <v>0.111251567411788</v>
      </c>
      <c r="W33" s="7">
        <f t="shared" si="1"/>
        <v>0.10925788186670347</v>
      </c>
      <c r="X33" s="7">
        <f t="shared" si="15"/>
        <v>0.10724389753369631</v>
      </c>
      <c r="Y33" s="7">
        <v>46</v>
      </c>
      <c r="Z33" s="7">
        <v>56</v>
      </c>
      <c r="AA33" s="2">
        <v>73.41214129</v>
      </c>
      <c r="AB33" s="2">
        <v>81.64297285</v>
      </c>
      <c r="AC33" s="2">
        <v>84.55823894</v>
      </c>
      <c r="AD33" s="2">
        <v>90.10958908</v>
      </c>
      <c r="AE33" s="2">
        <v>98.50471388</v>
      </c>
      <c r="AF33" s="2">
        <v>101.3563413</v>
      </c>
      <c r="AG33" s="2">
        <v>101.6734138</v>
      </c>
      <c r="AH33" s="2">
        <v>110.1006962</v>
      </c>
      <c r="AI33" s="2">
        <v>111.2113912</v>
      </c>
      <c r="AJ33" s="2">
        <v>111.2510248</v>
      </c>
      <c r="AK33" s="2">
        <v>111.4009715</v>
      </c>
      <c r="AL33" s="2">
        <v>111.2254674</v>
      </c>
      <c r="AM33" s="2">
        <v>109.5739024</v>
      </c>
      <c r="AN33" s="2">
        <v>108.6875899</v>
      </c>
      <c r="AO33" s="2">
        <v>107.7554909</v>
      </c>
      <c r="AP33" s="19">
        <v>8.260393258426966</v>
      </c>
      <c r="AQ33" s="19">
        <v>8.032662538699691</v>
      </c>
      <c r="AR33" s="19">
        <v>8.027532777115615</v>
      </c>
      <c r="AS33" s="19">
        <v>7.795032984090028</v>
      </c>
      <c r="AT33" s="19">
        <v>7.427739726027398</v>
      </c>
      <c r="AU33" s="7">
        <f t="shared" si="2"/>
        <v>6.422098762102538</v>
      </c>
      <c r="AV33" s="7">
        <f t="shared" si="13"/>
        <v>6.477682403433476</v>
      </c>
      <c r="AW33" s="7">
        <v>58025.64102564103</v>
      </c>
      <c r="AX33" s="7">
        <v>59743.58974358975</v>
      </c>
      <c r="BA33" s="8"/>
      <c r="BB33" s="8"/>
      <c r="BH33" s="7">
        <v>3810</v>
      </c>
      <c r="BI33" s="7">
        <v>3870</v>
      </c>
      <c r="BK33" s="20">
        <v>46825.65</v>
      </c>
      <c r="BL33" s="20">
        <v>47316.62</v>
      </c>
      <c r="BM33" s="20">
        <v>48172.487</v>
      </c>
      <c r="BN33" s="20">
        <v>49010.929</v>
      </c>
      <c r="BO33" s="20">
        <v>49517.274</v>
      </c>
      <c r="BP33" s="20">
        <v>49976.47</v>
      </c>
      <c r="BQ33" s="20">
        <v>50392.616</v>
      </c>
      <c r="BR33" s="20">
        <v>50786.212</v>
      </c>
      <c r="BS33" s="20">
        <v>51162.383</v>
      </c>
      <c r="BT33" s="20">
        <v>51575.454</v>
      </c>
      <c r="BU33" s="20">
        <v>52040.8</v>
      </c>
      <c r="BV33" s="20">
        <v>52531.8</v>
      </c>
      <c r="BW33" s="20">
        <v>52993.1</v>
      </c>
      <c r="BX33" s="20">
        <v>53420.5</v>
      </c>
      <c r="BY33" s="20">
        <v>53771</v>
      </c>
      <c r="BZ33" s="20">
        <v>54016</v>
      </c>
      <c r="CA33" s="20">
        <v>54231.2</v>
      </c>
      <c r="CB33" s="20">
        <v>54473.1</v>
      </c>
      <c r="CC33" s="20">
        <v>54709.9</v>
      </c>
      <c r="CD33" s="20">
        <v>54945.7</v>
      </c>
      <c r="CE33" s="20">
        <v>55226.5</v>
      </c>
      <c r="CF33" s="20">
        <v>55536.1</v>
      </c>
      <c r="CG33" s="20">
        <v>55853.8</v>
      </c>
      <c r="CH33" s="20">
        <v>56140.8</v>
      </c>
      <c r="CI33" s="20">
        <v>56401.2</v>
      </c>
      <c r="CJ33" s="20">
        <v>56665.6</v>
      </c>
      <c r="CK33" s="20">
        <v>56935.2</v>
      </c>
      <c r="CL33" s="20">
        <v>57219.1</v>
      </c>
      <c r="CM33" s="20">
        <v>57520.4</v>
      </c>
      <c r="CN33" s="20">
        <v>57833.1</v>
      </c>
      <c r="CO33" s="20">
        <v>58026.1</v>
      </c>
      <c r="CP33" s="20">
        <v>58315.8</v>
      </c>
      <c r="CQ33" s="20">
        <v>58612.7</v>
      </c>
      <c r="CR33" s="20">
        <v>58896.2</v>
      </c>
      <c r="CS33" s="20">
        <v>59115.6</v>
      </c>
      <c r="CT33" s="20">
        <v>59326.4</v>
      </c>
      <c r="CU33" s="20">
        <v>59533.1</v>
      </c>
      <c r="CV33" s="20">
        <v>59735.6</v>
      </c>
      <c r="CW33" s="20">
        <v>59942.1</v>
      </c>
      <c r="CX33" s="20">
        <v>60156.4</v>
      </c>
      <c r="CY33" s="20">
        <v>60431.2</v>
      </c>
      <c r="DA33" s="2">
        <v>61.9910703966378</v>
      </c>
      <c r="DB33" s="2">
        <v>62.285164485828</v>
      </c>
      <c r="DC33" s="2">
        <v>62.3046864413456</v>
      </c>
      <c r="DD33" s="2">
        <v>62.6264633104992</v>
      </c>
      <c r="DE33" s="2">
        <v>63.753324610245</v>
      </c>
      <c r="DF33" s="2">
        <v>65.8464580387892</v>
      </c>
      <c r="DG33" s="2">
        <v>65.7669274698158</v>
      </c>
      <c r="DH33" s="7">
        <f>PWT!DS33</f>
        <v>65.3925425281792</v>
      </c>
      <c r="DI33" s="7">
        <f>PWT!DX33</f>
        <v>65.0858336304824</v>
      </c>
      <c r="DK33" s="7">
        <v>5.4</v>
      </c>
      <c r="DL33" s="10">
        <v>5.68</v>
      </c>
      <c r="DM33" s="9">
        <v>7.86</v>
      </c>
    </row>
    <row r="34" spans="1:117" ht="12.75">
      <c r="A34" s="15" t="s">
        <v>33</v>
      </c>
      <c r="B34" s="15">
        <f t="shared" si="3"/>
        <v>5.840640394333772</v>
      </c>
      <c r="C34" s="15">
        <f t="shared" si="4"/>
        <v>5.006544999999999</v>
      </c>
      <c r="D34" s="15">
        <f t="shared" si="5"/>
        <v>4.394985999999999</v>
      </c>
      <c r="E34" s="15">
        <f t="shared" si="6"/>
        <v>7.785904709800791</v>
      </c>
      <c r="F34" s="15"/>
      <c r="G34" s="7">
        <v>0.0098808</v>
      </c>
      <c r="H34" s="7">
        <v>0.0259203</v>
      </c>
      <c r="I34" s="7">
        <v>0.0283214</v>
      </c>
      <c r="J34" s="7">
        <v>0.0722399</v>
      </c>
      <c r="K34" s="7">
        <v>0.0833869</v>
      </c>
      <c r="L34" s="7">
        <v>0.0806434</v>
      </c>
      <c r="M34" s="7">
        <v>0.0745527</v>
      </c>
      <c r="N34" s="7"/>
      <c r="O34" s="7"/>
      <c r="P34" s="7">
        <f t="shared" si="14"/>
        <v>0.004220726165157977</v>
      </c>
      <c r="Q34" s="7">
        <f t="shared" si="7"/>
        <v>0.010686077968333317</v>
      </c>
      <c r="R34" s="7">
        <f t="shared" si="8"/>
        <v>0.0289078931637037</v>
      </c>
      <c r="S34" s="7">
        <f t="shared" si="9"/>
        <v>0.0739919222636797</v>
      </c>
      <c r="T34" s="7">
        <f t="shared" si="10"/>
        <v>0.08598210976966236</v>
      </c>
      <c r="U34" s="7">
        <f t="shared" si="11"/>
        <v>0.08381983951575991</v>
      </c>
      <c r="V34" s="7">
        <f t="shared" si="12"/>
        <v>0.07721646649818782</v>
      </c>
      <c r="W34" s="7">
        <f aca="true" t="shared" si="16" ref="W34:W65">AJ34*AU34/DH34/100</f>
        <v>0.06977037135151556</v>
      </c>
      <c r="X34" s="7">
        <f t="shared" si="15"/>
        <v>0.08094186413852396</v>
      </c>
      <c r="Y34" s="7">
        <v>2</v>
      </c>
      <c r="Z34" s="7">
        <v>5</v>
      </c>
      <c r="AA34" s="2">
        <v>14.114214</v>
      </c>
      <c r="AB34" s="2">
        <v>35.64086308</v>
      </c>
      <c r="AC34" s="2">
        <v>40.66710434</v>
      </c>
      <c r="AD34" s="2">
        <v>39.55069283</v>
      </c>
      <c r="AE34" s="2">
        <v>36.44205055</v>
      </c>
      <c r="AF34" s="2">
        <v>36.40808324</v>
      </c>
      <c r="AG34" s="2">
        <v>37.57580378</v>
      </c>
      <c r="AH34" s="2">
        <v>37.02513087</v>
      </c>
      <c r="AI34" s="2">
        <v>34.87948306</v>
      </c>
      <c r="AJ34" s="2">
        <v>33.59829053</v>
      </c>
      <c r="AK34" s="2">
        <v>32.34483192</v>
      </c>
      <c r="AL34" s="7" t="s">
        <v>0</v>
      </c>
      <c r="AM34" s="2">
        <v>37.27868697</v>
      </c>
      <c r="AN34" s="2">
        <v>37.69558794</v>
      </c>
      <c r="AO34" s="2">
        <v>36.17634267</v>
      </c>
      <c r="AP34" s="19">
        <v>10.61309800278681</v>
      </c>
      <c r="AQ34" s="19">
        <v>10.70302167056669</v>
      </c>
      <c r="AR34" s="19">
        <v>10.865921787709496</v>
      </c>
      <c r="AS34" s="19">
        <v>10.792393026941363</v>
      </c>
      <c r="AT34" s="19">
        <v>10.968392737054472</v>
      </c>
      <c r="AU34" s="7">
        <f aca="true" t="shared" si="17" ref="AU34:AU65">BH34/CT34*100</f>
        <v>11.068814055636896</v>
      </c>
      <c r="AV34" s="7">
        <f t="shared" si="13"/>
        <v>11.458315488936474</v>
      </c>
      <c r="AW34" s="7">
        <v>17803.030303030304</v>
      </c>
      <c r="AX34" s="7">
        <v>19732.394366197183</v>
      </c>
      <c r="BA34" s="7">
        <v>744</v>
      </c>
      <c r="BB34" s="7">
        <v>868</v>
      </c>
      <c r="BC34" s="7">
        <v>914</v>
      </c>
      <c r="BD34" s="7">
        <v>1052</v>
      </c>
      <c r="BE34" s="7">
        <v>1167</v>
      </c>
      <c r="BF34" s="7">
        <v>1362</v>
      </c>
      <c r="BG34" s="7">
        <v>1631</v>
      </c>
      <c r="BH34" s="7">
        <v>1890</v>
      </c>
      <c r="BI34" s="7">
        <v>2261</v>
      </c>
      <c r="BK34" s="20">
        <v>6774</v>
      </c>
      <c r="BL34" s="20">
        <v>7089.23</v>
      </c>
      <c r="BM34" s="20">
        <v>7333.98</v>
      </c>
      <c r="BN34" s="20">
        <v>7527.76</v>
      </c>
      <c r="BO34" s="20">
        <v>7687.8</v>
      </c>
      <c r="BP34" s="20">
        <v>7829</v>
      </c>
      <c r="BQ34" s="20">
        <v>7963.95</v>
      </c>
      <c r="BR34" s="20">
        <v>8102.91</v>
      </c>
      <c r="BS34" s="20">
        <v>8253.87</v>
      </c>
      <c r="BT34" s="20">
        <v>8422.45</v>
      </c>
      <c r="BU34" s="20">
        <v>8612</v>
      </c>
      <c r="BV34" s="20">
        <v>8873.38</v>
      </c>
      <c r="BW34" s="20">
        <v>9133.3</v>
      </c>
      <c r="BX34" s="20">
        <v>9382.62</v>
      </c>
      <c r="BY34" s="20">
        <v>9615.42</v>
      </c>
      <c r="BZ34" s="20">
        <v>9829</v>
      </c>
      <c r="CA34" s="20">
        <v>10017.67</v>
      </c>
      <c r="CB34" s="20">
        <v>10172.74</v>
      </c>
      <c r="CC34" s="20">
        <v>10319.85</v>
      </c>
      <c r="CD34" s="20">
        <v>10500.32</v>
      </c>
      <c r="CE34" s="20">
        <v>10740</v>
      </c>
      <c r="CF34" s="20">
        <v>11030.66</v>
      </c>
      <c r="CG34" s="20">
        <v>11367.29</v>
      </c>
      <c r="CH34" s="20">
        <v>11748.08</v>
      </c>
      <c r="CI34" s="20">
        <v>12168.25</v>
      </c>
      <c r="CJ34" s="20">
        <v>12620</v>
      </c>
      <c r="CK34" s="20">
        <v>13072.65</v>
      </c>
      <c r="CL34" s="20">
        <v>13525.12</v>
      </c>
      <c r="CM34" s="20">
        <v>13976.27</v>
      </c>
      <c r="CN34" s="20">
        <v>14424.96</v>
      </c>
      <c r="CO34" s="20">
        <v>14870</v>
      </c>
      <c r="CP34" s="20">
        <v>15314.82</v>
      </c>
      <c r="CQ34" s="20">
        <v>15758.58</v>
      </c>
      <c r="CR34" s="20">
        <v>16200.45</v>
      </c>
      <c r="CS34" s="20">
        <v>16639.55</v>
      </c>
      <c r="CT34" s="20">
        <v>17075</v>
      </c>
      <c r="CU34" s="20">
        <v>17523.21</v>
      </c>
      <c r="CV34" s="20">
        <v>18048.34</v>
      </c>
      <c r="CW34" s="20">
        <v>18449.37</v>
      </c>
      <c r="CX34" s="20">
        <v>18868.32</v>
      </c>
      <c r="CY34" s="20">
        <v>19306</v>
      </c>
      <c r="DA34" s="2">
        <v>52.0439873043992</v>
      </c>
      <c r="DB34" s="2">
        <v>51.8758347170775</v>
      </c>
      <c r="DC34" s="2">
        <v>51.8182129586623</v>
      </c>
      <c r="DD34" s="2">
        <v>51.5549425170414</v>
      </c>
      <c r="DE34" s="2">
        <v>51.3927346368715</v>
      </c>
      <c r="DF34" s="2">
        <v>50.924294770206</v>
      </c>
      <c r="DG34" s="2">
        <v>51.7649590434668</v>
      </c>
      <c r="DH34" s="7">
        <f>PWT!DS34</f>
        <v>53.3024582297508</v>
      </c>
      <c r="DI34" s="7">
        <f>PWT!DX34</f>
        <v>51.2120584274319</v>
      </c>
      <c r="DK34" s="7">
        <v>0.97</v>
      </c>
      <c r="DL34" s="10">
        <v>3.25</v>
      </c>
      <c r="DM34" s="9">
        <v>3.89</v>
      </c>
    </row>
    <row r="35" spans="1:117" ht="12.75">
      <c r="A35" s="15" t="s">
        <v>34</v>
      </c>
      <c r="B35" s="15">
        <f t="shared" si="3"/>
        <v>8.778806731629</v>
      </c>
      <c r="C35" s="15">
        <f t="shared" si="4"/>
        <v>7.960506666666667</v>
      </c>
      <c r="D35" s="15">
        <f t="shared" si="5"/>
        <v>7.394122</v>
      </c>
      <c r="E35" s="15">
        <f t="shared" si="6"/>
        <v>10.3145021169322</v>
      </c>
      <c r="F35" s="15"/>
      <c r="G35" s="7">
        <v>0.0426194</v>
      </c>
      <c r="H35" s="7">
        <v>0.063083</v>
      </c>
      <c r="I35" s="7">
        <v>0.0736395</v>
      </c>
      <c r="J35" s="7">
        <v>0.0950256</v>
      </c>
      <c r="K35" s="7">
        <v>0.0953386</v>
      </c>
      <c r="L35" s="7">
        <v>0.1079243</v>
      </c>
      <c r="M35" s="7">
        <v>0.1046329</v>
      </c>
      <c r="N35" s="7">
        <v>0.1041924</v>
      </c>
      <c r="O35" s="7"/>
      <c r="P35" s="7">
        <f t="shared" si="14"/>
        <v>0.04492821147551245</v>
      </c>
      <c r="Q35" s="7">
        <f t="shared" si="7"/>
        <v>0.06951498386913003</v>
      </c>
      <c r="R35" s="7">
        <f t="shared" si="8"/>
        <v>0.0736380885914878</v>
      </c>
      <c r="S35" s="7">
        <f t="shared" si="9"/>
        <v>0.09500638565275528</v>
      </c>
      <c r="T35" s="7">
        <f t="shared" si="10"/>
        <v>0.09533314207569447</v>
      </c>
      <c r="U35" s="7">
        <f t="shared" si="11"/>
        <v>0.10792474317108627</v>
      </c>
      <c r="V35" s="7">
        <f t="shared" si="12"/>
        <v>0.10389983051623368</v>
      </c>
      <c r="W35" s="7">
        <f t="shared" si="16"/>
        <v>0.10876610578160001</v>
      </c>
      <c r="X35" s="7">
        <f t="shared" si="15"/>
        <v>0.09906320006500997</v>
      </c>
      <c r="Y35" s="7">
        <v>39</v>
      </c>
      <c r="Z35" s="7">
        <v>54</v>
      </c>
      <c r="AA35" s="2">
        <v>62.77536149</v>
      </c>
      <c r="AB35" s="2">
        <v>77.87896796</v>
      </c>
      <c r="AC35" s="2">
        <v>81.21002229</v>
      </c>
      <c r="AD35" s="2">
        <v>90.4841562</v>
      </c>
      <c r="AE35" s="2">
        <v>93.28198925</v>
      </c>
      <c r="AF35" s="2">
        <v>95.48971349</v>
      </c>
      <c r="AG35" s="2">
        <v>92.90533581</v>
      </c>
      <c r="AH35" s="2">
        <v>94.45294462</v>
      </c>
      <c r="AI35" s="2">
        <v>94.58306955</v>
      </c>
      <c r="AJ35" s="2">
        <v>95.32308985</v>
      </c>
      <c r="AK35" s="2">
        <v>95.43779942</v>
      </c>
      <c r="AL35" s="2">
        <v>95.87989263</v>
      </c>
      <c r="AM35" s="2">
        <v>95.4523842</v>
      </c>
      <c r="AN35" s="2">
        <v>94.60040209</v>
      </c>
      <c r="AO35" s="2">
        <v>98.42876623</v>
      </c>
      <c r="AP35" s="19">
        <v>7.5059706584783354</v>
      </c>
      <c r="AQ35" s="19">
        <v>7.793499889453901</v>
      </c>
      <c r="AR35" s="19">
        <v>7.518407134709115</v>
      </c>
      <c r="AS35" s="19">
        <v>7.801489832897121</v>
      </c>
      <c r="AT35" s="19">
        <v>7.4697372305875405</v>
      </c>
      <c r="AU35" s="7">
        <f t="shared" si="17"/>
        <v>7.709967476563994</v>
      </c>
      <c r="AV35" s="7">
        <f aca="true" t="shared" si="18" ref="AV35:AV66">BI35/AX35*100</f>
        <v>6.756338028169015</v>
      </c>
      <c r="AW35" s="7">
        <v>10600</v>
      </c>
      <c r="AX35" s="7">
        <v>10923.076923076922</v>
      </c>
      <c r="BA35" s="7">
        <v>626</v>
      </c>
      <c r="BB35" s="7">
        <v>723</v>
      </c>
      <c r="BC35" s="7">
        <v>660</v>
      </c>
      <c r="BD35" s="7">
        <v>705</v>
      </c>
      <c r="BE35" s="7">
        <v>725</v>
      </c>
      <c r="BF35" s="7">
        <v>775</v>
      </c>
      <c r="BG35" s="7">
        <v>759</v>
      </c>
      <c r="BH35" s="7">
        <v>806</v>
      </c>
      <c r="BI35" s="7">
        <v>738</v>
      </c>
      <c r="BK35" s="20">
        <v>8327</v>
      </c>
      <c r="BL35" s="20">
        <v>8398</v>
      </c>
      <c r="BM35" s="20">
        <v>8448</v>
      </c>
      <c r="BN35" s="20">
        <v>8480</v>
      </c>
      <c r="BO35" s="20">
        <v>8510</v>
      </c>
      <c r="BP35" s="20">
        <v>8550</v>
      </c>
      <c r="BQ35" s="20">
        <v>8614</v>
      </c>
      <c r="BR35" s="20">
        <v>8716</v>
      </c>
      <c r="BS35" s="20">
        <v>8741</v>
      </c>
      <c r="BT35" s="20">
        <v>8773</v>
      </c>
      <c r="BU35" s="20">
        <v>8793</v>
      </c>
      <c r="BV35" s="20">
        <v>8831</v>
      </c>
      <c r="BW35" s="20">
        <v>8889</v>
      </c>
      <c r="BX35" s="20">
        <v>8929</v>
      </c>
      <c r="BY35" s="20">
        <v>8962</v>
      </c>
      <c r="BZ35" s="20">
        <v>9046</v>
      </c>
      <c r="CA35" s="20">
        <v>9167</v>
      </c>
      <c r="CB35" s="20">
        <v>9308</v>
      </c>
      <c r="CC35" s="20">
        <v>9430</v>
      </c>
      <c r="CD35" s="20">
        <v>9548</v>
      </c>
      <c r="CE35" s="20">
        <v>9643</v>
      </c>
      <c r="CF35" s="20">
        <v>9729</v>
      </c>
      <c r="CG35" s="20">
        <v>9790</v>
      </c>
      <c r="CH35" s="20">
        <v>9847</v>
      </c>
      <c r="CI35" s="20">
        <v>9896</v>
      </c>
      <c r="CJ35" s="20">
        <v>9934</v>
      </c>
      <c r="CK35" s="20">
        <v>9967</v>
      </c>
      <c r="CL35" s="20">
        <v>10001</v>
      </c>
      <c r="CM35" s="20">
        <v>10037</v>
      </c>
      <c r="CN35" s="20">
        <v>10090</v>
      </c>
      <c r="CO35" s="20">
        <v>10161</v>
      </c>
      <c r="CP35" s="20">
        <v>10247</v>
      </c>
      <c r="CQ35" s="20">
        <v>10322</v>
      </c>
      <c r="CR35" s="20">
        <v>10379</v>
      </c>
      <c r="CS35" s="20">
        <v>10426</v>
      </c>
      <c r="CT35" s="20">
        <v>10454</v>
      </c>
      <c r="CU35" s="20">
        <v>10475.9</v>
      </c>
      <c r="CV35" s="20">
        <v>10498.8</v>
      </c>
      <c r="CW35" s="20">
        <v>10516.4</v>
      </c>
      <c r="CX35" s="20">
        <v>10533.7</v>
      </c>
      <c r="CY35" s="20">
        <v>10557.9</v>
      </c>
      <c r="DA35" s="2">
        <v>65.2576221928666</v>
      </c>
      <c r="DB35" s="2">
        <v>65.6882233918129</v>
      </c>
      <c r="DC35" s="2">
        <v>63.9872694188559</v>
      </c>
      <c r="DD35" s="2">
        <v>63.8851508787443</v>
      </c>
      <c r="DE35" s="2">
        <v>64.0459338380172</v>
      </c>
      <c r="DF35" s="2">
        <v>65.4077280048319</v>
      </c>
      <c r="DG35" s="2">
        <v>67.0638195059541</v>
      </c>
      <c r="DH35" s="7">
        <f>PWT!DS35</f>
        <v>67.5704914897686</v>
      </c>
      <c r="DI35" s="7">
        <f>PWT!DX35</f>
        <v>67.1306818181818</v>
      </c>
      <c r="DK35" s="7">
        <v>4.83</v>
      </c>
      <c r="DL35" s="10">
        <v>5.39</v>
      </c>
      <c r="DM35" s="9">
        <v>8.67</v>
      </c>
    </row>
    <row r="36" spans="1:117" ht="12.75">
      <c r="A36" s="15" t="s">
        <v>35</v>
      </c>
      <c r="B36" s="15">
        <f t="shared" si="3"/>
        <v>3.529483048054437</v>
      </c>
      <c r="C36" s="15">
        <f t="shared" si="4"/>
        <v>2.4478400000000002</v>
      </c>
      <c r="D36" s="15">
        <f t="shared" si="5"/>
        <v>2.222312</v>
      </c>
      <c r="E36" s="15">
        <f t="shared" si="6"/>
        <v>5.257328596108874</v>
      </c>
      <c r="F36" s="15"/>
      <c r="G36" s="7">
        <v>0.0133214</v>
      </c>
      <c r="H36" s="7">
        <v>0.0158421</v>
      </c>
      <c r="I36" s="7">
        <v>0.0176957</v>
      </c>
      <c r="J36" s="7">
        <v>0.0252063</v>
      </c>
      <c r="K36" s="7">
        <v>0.0390501</v>
      </c>
      <c r="L36" s="7">
        <v>0.0357548</v>
      </c>
      <c r="M36" s="7"/>
      <c r="N36" s="7">
        <v>0.0570876</v>
      </c>
      <c r="O36" s="7"/>
      <c r="P36" s="7">
        <f t="shared" si="14"/>
        <v>0.012005936301280764</v>
      </c>
      <c r="Q36" s="7">
        <f t="shared" si="7"/>
        <v>0.019687610331034756</v>
      </c>
      <c r="R36" s="7">
        <f t="shared" si="8"/>
        <v>0.018387671885471368</v>
      </c>
      <c r="S36" s="7">
        <f t="shared" si="9"/>
        <v>0.025294332703366215</v>
      </c>
      <c r="T36" s="7">
        <f t="shared" si="10"/>
        <v>0.039061534769000254</v>
      </c>
      <c r="U36" s="7">
        <f t="shared" si="11"/>
        <v>0.041522800400965634</v>
      </c>
      <c r="V36" s="7">
        <f t="shared" si="12"/>
        <v>0.05028106487143045</v>
      </c>
      <c r="W36" s="7">
        <f t="shared" si="16"/>
        <v>0.056480561373013514</v>
      </c>
      <c r="X36" s="7">
        <f t="shared" si="15"/>
        <v>0.07900768247134142</v>
      </c>
      <c r="Y36" s="7">
        <v>6</v>
      </c>
      <c r="Z36" s="7">
        <v>9</v>
      </c>
      <c r="AA36" s="2">
        <v>8.413849977</v>
      </c>
      <c r="AB36" s="2">
        <v>12.14499632</v>
      </c>
      <c r="AC36" s="2">
        <v>18.58768498</v>
      </c>
      <c r="AD36" s="2">
        <v>19.46228324</v>
      </c>
      <c r="AE36" s="2">
        <v>23.07601472</v>
      </c>
      <c r="AF36" s="2">
        <v>23.4345921</v>
      </c>
      <c r="AG36" s="2">
        <v>23.89367584</v>
      </c>
      <c r="AH36" s="2">
        <v>24.96122006</v>
      </c>
      <c r="AI36" s="2">
        <v>25.92306338</v>
      </c>
      <c r="AJ36" s="2">
        <v>26.18068038</v>
      </c>
      <c r="AK36" s="2">
        <v>25.71065314</v>
      </c>
      <c r="AL36" s="2">
        <v>25.65504797</v>
      </c>
      <c r="AM36" s="2">
        <v>30.73702345</v>
      </c>
      <c r="AN36" s="2">
        <v>32.67582777</v>
      </c>
      <c r="AO36" s="2">
        <v>37.00213692</v>
      </c>
      <c r="AP36" s="19">
        <v>11.214953271028037</v>
      </c>
      <c r="AQ36" s="19">
        <v>10.734463276836157</v>
      </c>
      <c r="AR36" s="19">
        <v>10.747800586510264</v>
      </c>
      <c r="AS36" s="19">
        <v>10.816748513827863</v>
      </c>
      <c r="AT36" s="19">
        <v>11.086981369299348</v>
      </c>
      <c r="AU36" s="7">
        <f t="shared" si="17"/>
        <v>11.126704089815558</v>
      </c>
      <c r="AV36" s="7">
        <f t="shared" si="18"/>
        <v>11.286264441591785</v>
      </c>
      <c r="AW36" s="7">
        <v>9900</v>
      </c>
      <c r="AX36" s="7">
        <v>11128.57142857143</v>
      </c>
      <c r="BA36" s="7">
        <v>407</v>
      </c>
      <c r="BB36" s="7">
        <v>508</v>
      </c>
      <c r="BC36" s="7">
        <v>588</v>
      </c>
      <c r="BD36" s="7">
        <v>646</v>
      </c>
      <c r="BE36" s="7">
        <v>733</v>
      </c>
      <c r="BF36" s="7">
        <v>837</v>
      </c>
      <c r="BG36" s="7">
        <v>970</v>
      </c>
      <c r="BH36" s="7">
        <v>1110</v>
      </c>
      <c r="BI36" s="7">
        <v>1256</v>
      </c>
      <c r="BK36" s="20">
        <v>3963</v>
      </c>
      <c r="BL36" s="20">
        <v>4082.02</v>
      </c>
      <c r="BM36" s="20">
        <v>4200.81</v>
      </c>
      <c r="BN36" s="20">
        <v>4320.46</v>
      </c>
      <c r="BO36" s="20">
        <v>4441.92</v>
      </c>
      <c r="BP36" s="20">
        <v>4566</v>
      </c>
      <c r="BQ36" s="20">
        <v>4693.34</v>
      </c>
      <c r="BR36" s="20">
        <v>4824.45</v>
      </c>
      <c r="BS36" s="20">
        <v>4959.66</v>
      </c>
      <c r="BT36" s="20">
        <v>5099.16</v>
      </c>
      <c r="BU36" s="20">
        <v>5243</v>
      </c>
      <c r="BV36" s="20">
        <v>5394.74</v>
      </c>
      <c r="BW36" s="20">
        <v>5548.8</v>
      </c>
      <c r="BX36" s="20">
        <v>5704.37</v>
      </c>
      <c r="BY36" s="20">
        <v>5860.87</v>
      </c>
      <c r="BZ36" s="20">
        <v>6018</v>
      </c>
      <c r="CA36" s="20">
        <v>6175.26</v>
      </c>
      <c r="CB36" s="20">
        <v>6331.98</v>
      </c>
      <c r="CC36" s="20">
        <v>6489.93</v>
      </c>
      <c r="CD36" s="20">
        <v>6651.99</v>
      </c>
      <c r="CE36" s="20">
        <v>6820</v>
      </c>
      <c r="CF36" s="20">
        <v>6993.44</v>
      </c>
      <c r="CG36" s="20">
        <v>7172.06</v>
      </c>
      <c r="CH36" s="20">
        <v>7355.84</v>
      </c>
      <c r="CI36" s="20">
        <v>7544.61</v>
      </c>
      <c r="CJ36" s="20">
        <v>7738</v>
      </c>
      <c r="CK36" s="20">
        <v>7935.47</v>
      </c>
      <c r="CL36" s="20">
        <v>8136.29</v>
      </c>
      <c r="CM36" s="20">
        <v>8339.57</v>
      </c>
      <c r="CN36" s="20">
        <v>8544.23</v>
      </c>
      <c r="CO36" s="20">
        <v>8749</v>
      </c>
      <c r="CP36" s="20">
        <v>8973.47</v>
      </c>
      <c r="CQ36" s="20">
        <v>9211.22</v>
      </c>
      <c r="CR36" s="20">
        <v>9459.42</v>
      </c>
      <c r="CS36" s="20">
        <v>9715.29</v>
      </c>
      <c r="CT36" s="20">
        <v>9976</v>
      </c>
      <c r="CU36" s="20">
        <v>10243.43</v>
      </c>
      <c r="CV36" s="20">
        <v>10517</v>
      </c>
      <c r="CW36" s="20">
        <v>10799</v>
      </c>
      <c r="CX36" s="20">
        <v>11088.4</v>
      </c>
      <c r="CY36" s="20">
        <v>11385.3</v>
      </c>
      <c r="DA36" s="2">
        <v>51.3245975271259</v>
      </c>
      <c r="DB36" s="2">
        <v>50.860111695138</v>
      </c>
      <c r="DC36" s="2">
        <v>51.3174995231738</v>
      </c>
      <c r="DD36" s="2">
        <v>51.5411964107677</v>
      </c>
      <c r="DE36" s="2">
        <v>51.1441070381232</v>
      </c>
      <c r="DF36" s="2">
        <v>50.699524424916</v>
      </c>
      <c r="DG36" s="2">
        <v>50.8826425877243</v>
      </c>
      <c r="DH36" s="7">
        <f>PWT!DS36</f>
        <v>51.5760956295108</v>
      </c>
      <c r="DI36" s="7">
        <f>PWT!DX36</f>
        <v>52.8576322099549</v>
      </c>
      <c r="DK36" s="7">
        <v>1.5</v>
      </c>
      <c r="DL36" s="11">
        <v>999</v>
      </c>
      <c r="DM36" s="9">
        <v>3.49</v>
      </c>
    </row>
    <row r="37" spans="1:117" ht="12.75">
      <c r="A37" s="15" t="s">
        <v>36</v>
      </c>
      <c r="B37" s="15">
        <f>AVERAGE(P37:X37)*100</f>
        <v>1.5405493917907953</v>
      </c>
      <c r="C37" s="15">
        <f>AVERAGE(P37:U37)*100</f>
        <v>0.9462469741643281</v>
      </c>
      <c r="D37" s="15">
        <f>AVERAGE(P37:T37)*100</f>
        <v>0.8032433946474447</v>
      </c>
      <c r="E37" s="15">
        <f>AVERAGE(T37:X37)*100</f>
        <v>2.177099877587957</v>
      </c>
      <c r="F37" s="15"/>
      <c r="G37" s="7"/>
      <c r="H37" s="7"/>
      <c r="I37" s="7"/>
      <c r="J37" s="7"/>
      <c r="K37" s="7"/>
      <c r="L37" s="7"/>
      <c r="M37" s="7"/>
      <c r="N37" s="7"/>
      <c r="O37" s="7"/>
      <c r="P37" s="7">
        <f t="shared" si="14"/>
        <v>0.004950454283144361</v>
      </c>
      <c r="Q37" s="7">
        <f t="shared" si="7"/>
        <v>0.0034265633111840864</v>
      </c>
      <c r="R37" s="7">
        <f t="shared" si="8"/>
        <v>0.015395138064577063</v>
      </c>
      <c r="S37" s="7">
        <f t="shared" si="9"/>
        <v>0.006022295722868182</v>
      </c>
      <c r="T37" s="7">
        <f t="shared" si="10"/>
        <v>0.010367718350598534</v>
      </c>
      <c r="U37" s="7">
        <f t="shared" si="11"/>
        <v>0.01661264871748746</v>
      </c>
      <c r="V37" s="7">
        <f t="shared" si="12"/>
        <v>0.0187565104634899</v>
      </c>
      <c r="W37" s="7">
        <f t="shared" si="16"/>
        <v>0.0238227535845965</v>
      </c>
      <c r="X37" s="7">
        <f>AN37*AV37/DI37/100</f>
        <v>0.03929536276322547</v>
      </c>
      <c r="Y37" s="7">
        <v>3</v>
      </c>
      <c r="Z37" s="7">
        <v>2</v>
      </c>
      <c r="AA37" s="2">
        <v>8.150282311</v>
      </c>
      <c r="AB37" s="2">
        <v>3.503490472</v>
      </c>
      <c r="AC37" s="2">
        <v>6.072326683</v>
      </c>
      <c r="AD37" s="2">
        <v>9.042744357</v>
      </c>
      <c r="AE37" s="2">
        <v>9.281317199</v>
      </c>
      <c r="AF37" s="2">
        <v>10.36343714</v>
      </c>
      <c r="AG37" s="2">
        <v>11.55470516</v>
      </c>
      <c r="AH37" s="2">
        <v>12.15121512</v>
      </c>
      <c r="AI37" s="2">
        <v>11.72535504</v>
      </c>
      <c r="AJ37" s="2">
        <v>11.32492732</v>
      </c>
      <c r="AK37" s="2">
        <v>10.94048582</v>
      </c>
      <c r="AL37" s="7" t="s">
        <v>0</v>
      </c>
      <c r="AM37" s="7" t="s">
        <v>0</v>
      </c>
      <c r="AN37" s="2">
        <v>20.37365421</v>
      </c>
      <c r="AO37" s="7">
        <v>18</v>
      </c>
      <c r="AP37" s="19">
        <v>10.666666666666668</v>
      </c>
      <c r="AQ37" s="19">
        <v>9.569377990430622</v>
      </c>
      <c r="AR37" s="19">
        <v>9.433962264150944</v>
      </c>
      <c r="AS37" s="19">
        <v>10.034207525655644</v>
      </c>
      <c r="AT37" s="19">
        <v>10.894141829393627</v>
      </c>
      <c r="AU37" s="7">
        <f t="shared" si="17"/>
        <v>11.233885819521179</v>
      </c>
      <c r="AV37" s="7">
        <f t="shared" si="18"/>
        <v>10.182558139534882</v>
      </c>
      <c r="AW37" s="7">
        <v>1190.4761904761906</v>
      </c>
      <c r="AX37" s="7">
        <v>1365.0793650793653</v>
      </c>
      <c r="AY37" s="19"/>
      <c r="AZ37" s="19"/>
      <c r="BA37" s="7">
        <v>52</v>
      </c>
      <c r="BB37" s="7">
        <v>51</v>
      </c>
      <c r="BC37" s="7">
        <v>56</v>
      </c>
      <c r="BD37" s="7">
        <v>60</v>
      </c>
      <c r="BE37" s="7">
        <v>75</v>
      </c>
      <c r="BF37" s="7">
        <v>88</v>
      </c>
      <c r="BG37" s="7">
        <v>106</v>
      </c>
      <c r="BH37" s="7">
        <v>122</v>
      </c>
      <c r="BI37" s="7">
        <v>139</v>
      </c>
      <c r="BK37" s="20">
        <v>542</v>
      </c>
      <c r="BL37" s="20">
        <v>544.75</v>
      </c>
      <c r="BM37" s="20">
        <v>542.64</v>
      </c>
      <c r="BN37" s="20">
        <v>537.44</v>
      </c>
      <c r="BO37" s="20">
        <v>530.76</v>
      </c>
      <c r="BP37" s="20">
        <v>524</v>
      </c>
      <c r="BQ37" s="20">
        <v>518.37</v>
      </c>
      <c r="BR37" s="20">
        <v>514.91</v>
      </c>
      <c r="BS37" s="20">
        <v>514.45</v>
      </c>
      <c r="BT37" s="20">
        <v>517.66</v>
      </c>
      <c r="BU37" s="20">
        <v>525</v>
      </c>
      <c r="BV37" s="20">
        <v>536.76</v>
      </c>
      <c r="BW37" s="20">
        <v>553.02</v>
      </c>
      <c r="BX37" s="20">
        <v>573.7</v>
      </c>
      <c r="BY37" s="20">
        <v>598.52</v>
      </c>
      <c r="BZ37" s="20">
        <v>627</v>
      </c>
      <c r="CA37" s="20">
        <v>659.09</v>
      </c>
      <c r="CB37" s="20">
        <v>695.12</v>
      </c>
      <c r="CC37" s="20">
        <v>732.3</v>
      </c>
      <c r="CD37" s="20">
        <v>766.45</v>
      </c>
      <c r="CE37" s="20">
        <v>795</v>
      </c>
      <c r="CF37" s="20">
        <v>809.6</v>
      </c>
      <c r="CG37" s="20">
        <v>824.47</v>
      </c>
      <c r="CH37" s="20">
        <v>839.61</v>
      </c>
      <c r="CI37" s="20">
        <v>855.03</v>
      </c>
      <c r="CJ37" s="20">
        <v>877</v>
      </c>
      <c r="CK37" s="20">
        <v>898.15</v>
      </c>
      <c r="CL37" s="20">
        <v>918.41</v>
      </c>
      <c r="CM37" s="20">
        <v>937.69</v>
      </c>
      <c r="CN37" s="20">
        <v>955.91</v>
      </c>
      <c r="CO37" s="20">
        <v>973</v>
      </c>
      <c r="CP37" s="20">
        <v>991.8</v>
      </c>
      <c r="CQ37" s="20">
        <v>1012.4</v>
      </c>
      <c r="CR37" s="20">
        <v>1034.89</v>
      </c>
      <c r="CS37" s="20">
        <v>1059.38</v>
      </c>
      <c r="CT37" s="20">
        <v>1086</v>
      </c>
      <c r="CU37" s="20">
        <v>1111.92</v>
      </c>
      <c r="CV37" s="20">
        <v>1125.99</v>
      </c>
      <c r="CW37" s="20">
        <v>1149.33</v>
      </c>
      <c r="CX37" s="20">
        <v>1173.38</v>
      </c>
      <c r="CY37" s="20">
        <v>1199</v>
      </c>
      <c r="DA37" s="2">
        <v>58.1407001795332</v>
      </c>
      <c r="DB37" s="2">
        <v>56.808081705151</v>
      </c>
      <c r="DC37" s="2">
        <v>56.47</v>
      </c>
      <c r="DD37" s="2">
        <v>55.6701732283465</v>
      </c>
      <c r="DE37" s="2">
        <v>55.2542988204456</v>
      </c>
      <c r="DF37" s="2">
        <v>54.6190887573964</v>
      </c>
      <c r="DG37" s="2">
        <v>53.9076744186046</v>
      </c>
      <c r="DH37" s="7">
        <f>PWT!DS37</f>
        <v>53.403961038961</v>
      </c>
      <c r="DI37" s="7">
        <f>PWT!DX37</f>
        <v>52.7939949958299</v>
      </c>
      <c r="DK37" s="7">
        <v>999</v>
      </c>
      <c r="DL37" s="11">
        <v>999</v>
      </c>
      <c r="DM37" s="9">
        <v>0.84</v>
      </c>
    </row>
    <row r="38" spans="1:117" ht="12.75">
      <c r="A38" s="15" t="s">
        <v>37</v>
      </c>
      <c r="B38" s="15">
        <f>AVERAGE(P38:X38)*100</f>
        <v>13.393825811808602</v>
      </c>
      <c r="C38" s="15">
        <f>AVERAGE(P38:U38)*100</f>
        <v>13.21500828132682</v>
      </c>
      <c r="D38" s="15">
        <f>AVERAGE(P38:T38)*100</f>
        <v>12.76486333072529</v>
      </c>
      <c r="E38" s="15">
        <f>AVERAGE(T38:X38)*100</f>
        <v>15.27728718725724</v>
      </c>
      <c r="F38" s="15"/>
      <c r="G38" s="7"/>
      <c r="H38" s="7"/>
      <c r="I38" s="7"/>
      <c r="J38" s="7"/>
      <c r="K38" s="7"/>
      <c r="L38" s="7"/>
      <c r="M38" s="7"/>
      <c r="N38" s="7"/>
      <c r="O38" s="7"/>
      <c r="P38" s="7">
        <f t="shared" si="14"/>
        <v>0.05285392996307515</v>
      </c>
      <c r="Q38" s="7">
        <f t="shared" si="7"/>
        <v>0.09235588972431069</v>
      </c>
      <c r="R38" s="7">
        <f t="shared" si="8"/>
        <v>0.14876954346657847</v>
      </c>
      <c r="S38" s="7">
        <f t="shared" si="9"/>
        <v>0.1664352143004341</v>
      </c>
      <c r="T38" s="7">
        <f t="shared" si="10"/>
        <v>0.1778285890818662</v>
      </c>
      <c r="U38" s="7">
        <f t="shared" si="11"/>
        <v>0.1546573303433446</v>
      </c>
      <c r="V38" s="7">
        <f t="shared" si="12"/>
        <v>0.1535987006222077</v>
      </c>
      <c r="W38" s="7">
        <f t="shared" si="16"/>
        <v>0.12500686744287118</v>
      </c>
      <c r="X38" s="7"/>
      <c r="Y38" s="7">
        <v>29</v>
      </c>
      <c r="Z38" s="7">
        <v>44</v>
      </c>
      <c r="AA38" s="2">
        <v>64.43465555</v>
      </c>
      <c r="AB38" s="2">
        <v>72.41246282</v>
      </c>
      <c r="AC38" s="2">
        <v>76.62848234</v>
      </c>
      <c r="AD38" s="2">
        <v>75.6824631</v>
      </c>
      <c r="AE38" s="2">
        <v>83.39136365</v>
      </c>
      <c r="AF38" s="2">
        <v>79.05973034</v>
      </c>
      <c r="AG38" s="2">
        <v>75.85727864</v>
      </c>
      <c r="AH38" s="2">
        <v>76.22320089</v>
      </c>
      <c r="AI38" s="2">
        <v>76.47925627</v>
      </c>
      <c r="AJ38" s="2">
        <v>75.3394526</v>
      </c>
      <c r="AK38" s="2">
        <v>73.44887595</v>
      </c>
      <c r="AL38" s="7" t="s">
        <v>0</v>
      </c>
      <c r="AM38" s="7" t="s">
        <v>0</v>
      </c>
      <c r="AN38" s="7" t="s">
        <v>0</v>
      </c>
      <c r="AO38" s="7">
        <v>88</v>
      </c>
      <c r="AP38" s="19">
        <v>11.283497884344147</v>
      </c>
      <c r="AQ38" s="19">
        <v>11.989100817438691</v>
      </c>
      <c r="AR38" s="19">
        <v>12.779973649538867</v>
      </c>
      <c r="AS38" s="19">
        <v>11.601513240857503</v>
      </c>
      <c r="AT38" s="19">
        <v>10.817610062893083</v>
      </c>
      <c r="AU38" s="7">
        <f t="shared" si="17"/>
        <v>10.240963855421686</v>
      </c>
      <c r="AV38" s="7">
        <f t="shared" si="18"/>
        <v>11.179591836734692</v>
      </c>
      <c r="AW38" s="7">
        <v>742.8571428571429</v>
      </c>
      <c r="AX38" s="7">
        <v>742.4242424242425</v>
      </c>
      <c r="AY38" s="19"/>
      <c r="AZ38" s="19"/>
      <c r="BA38" s="7">
        <v>50</v>
      </c>
      <c r="BB38" s="7">
        <v>67</v>
      </c>
      <c r="BC38" s="7">
        <v>80</v>
      </c>
      <c r="BD38" s="7">
        <v>88</v>
      </c>
      <c r="BE38" s="7">
        <v>97</v>
      </c>
      <c r="BF38" s="7">
        <v>92</v>
      </c>
      <c r="BG38" s="7">
        <v>86</v>
      </c>
      <c r="BH38" s="7">
        <v>85</v>
      </c>
      <c r="BI38" s="7">
        <v>83</v>
      </c>
      <c r="BK38" s="20">
        <v>569</v>
      </c>
      <c r="BL38" s="20">
        <v>585.17</v>
      </c>
      <c r="BM38" s="20">
        <v>600.66</v>
      </c>
      <c r="BN38" s="20">
        <v>615.62</v>
      </c>
      <c r="BO38" s="20">
        <v>630.35</v>
      </c>
      <c r="BP38" s="20">
        <v>645</v>
      </c>
      <c r="BQ38" s="20">
        <v>659.45</v>
      </c>
      <c r="BR38" s="20">
        <v>673.76</v>
      </c>
      <c r="BS38" s="20">
        <v>687.34</v>
      </c>
      <c r="BT38" s="20">
        <v>699.27</v>
      </c>
      <c r="BU38" s="20">
        <v>709</v>
      </c>
      <c r="BV38" s="20">
        <v>716.67</v>
      </c>
      <c r="BW38" s="20">
        <v>722.21</v>
      </c>
      <c r="BX38" s="20">
        <v>726.28</v>
      </c>
      <c r="BY38" s="20">
        <v>729.97</v>
      </c>
      <c r="BZ38" s="20">
        <v>734</v>
      </c>
      <c r="CA38" s="20">
        <v>738.25</v>
      </c>
      <c r="CB38" s="20">
        <v>742.66</v>
      </c>
      <c r="CC38" s="20">
        <v>747.46</v>
      </c>
      <c r="CD38" s="20">
        <v>752.88</v>
      </c>
      <c r="CE38" s="20">
        <v>759</v>
      </c>
      <c r="CF38" s="20">
        <v>765.92</v>
      </c>
      <c r="CG38" s="20">
        <v>773.94</v>
      </c>
      <c r="CH38" s="20">
        <v>782.07</v>
      </c>
      <c r="CI38" s="20">
        <v>788.72</v>
      </c>
      <c r="CJ38" s="20">
        <v>793</v>
      </c>
      <c r="CK38" s="20">
        <v>793.4</v>
      </c>
      <c r="CL38" s="20">
        <v>793.8</v>
      </c>
      <c r="CM38" s="20">
        <v>794.2</v>
      </c>
      <c r="CN38" s="20">
        <v>794.6</v>
      </c>
      <c r="CO38" s="20">
        <v>795</v>
      </c>
      <c r="CP38" s="20">
        <v>802.93</v>
      </c>
      <c r="CQ38" s="20">
        <v>810.1</v>
      </c>
      <c r="CR38" s="20">
        <v>816.82</v>
      </c>
      <c r="CS38" s="20">
        <v>823.35</v>
      </c>
      <c r="CT38" s="20">
        <v>830</v>
      </c>
      <c r="CU38" s="20">
        <v>836.57</v>
      </c>
      <c r="CV38" s="20">
        <v>749.05</v>
      </c>
      <c r="CW38" s="20">
        <v>752.43</v>
      </c>
      <c r="CX38" s="20">
        <v>756.34</v>
      </c>
      <c r="CY38" s="20"/>
      <c r="DA38" s="2">
        <v>48.2145869947276</v>
      </c>
      <c r="DB38" s="2">
        <v>49.4883720930233</v>
      </c>
      <c r="DC38" s="2">
        <v>48.8707757404796</v>
      </c>
      <c r="DD38" s="2">
        <v>52.1620572207084</v>
      </c>
      <c r="DE38" s="2">
        <v>55.0704467805519</v>
      </c>
      <c r="DF38" s="2">
        <v>56.7726790450928</v>
      </c>
      <c r="DG38" s="2">
        <v>58.7306566347469</v>
      </c>
      <c r="DH38" s="7">
        <f>PWT!DS38</f>
        <v>61.7204979811575</v>
      </c>
      <c r="DI38" s="7">
        <f>PWT!DX38</f>
        <v>64.388961892247</v>
      </c>
      <c r="DK38" s="7">
        <v>4.48</v>
      </c>
      <c r="DL38" s="11">
        <v>999</v>
      </c>
      <c r="DM38" s="9">
        <v>6.25</v>
      </c>
    </row>
    <row r="39" spans="1:117" ht="12.75">
      <c r="A39" s="15" t="s">
        <v>38</v>
      </c>
      <c r="B39" s="15">
        <f t="shared" si="3"/>
        <v>2.5698209515255246</v>
      </c>
      <c r="C39" s="15">
        <f t="shared" si="4"/>
        <v>1.6837416666666665</v>
      </c>
      <c r="D39" s="15">
        <f t="shared" si="5"/>
        <v>1.3738299999999999</v>
      </c>
      <c r="E39" s="15">
        <f t="shared" si="6"/>
        <v>4.09782190305105</v>
      </c>
      <c r="F39" s="15"/>
      <c r="G39" s="7">
        <v>0.0067215</v>
      </c>
      <c r="H39" s="7">
        <v>0.0087386</v>
      </c>
      <c r="I39" s="7">
        <v>0.0111403</v>
      </c>
      <c r="J39" s="7">
        <v>0.0150724</v>
      </c>
      <c r="K39" s="7">
        <v>0.0270187</v>
      </c>
      <c r="L39" s="7">
        <v>0.032333</v>
      </c>
      <c r="M39" s="7">
        <v>0.0425896</v>
      </c>
      <c r="N39" s="7"/>
      <c r="O39" s="7"/>
      <c r="P39" s="7">
        <f t="shared" si="14"/>
        <v>0.006721418457857636</v>
      </c>
      <c r="Q39" s="7">
        <f t="shared" si="7"/>
        <v>0.006996403627130478</v>
      </c>
      <c r="R39" s="7"/>
      <c r="S39" s="7">
        <f t="shared" si="9"/>
        <v>0.015100417820999301</v>
      </c>
      <c r="T39" s="7">
        <f t="shared" si="10"/>
        <v>0.027075502105620777</v>
      </c>
      <c r="U39" s="7">
        <f t="shared" si="11"/>
        <v>0.036659541803375786</v>
      </c>
      <c r="V39" s="7">
        <f t="shared" si="12"/>
        <v>0.04291201266011191</v>
      </c>
      <c r="W39" s="7">
        <f t="shared" si="16"/>
        <v>0.061971576122042</v>
      </c>
      <c r="X39" s="7"/>
      <c r="Y39" s="7">
        <v>4</v>
      </c>
      <c r="Z39" s="7">
        <v>4</v>
      </c>
      <c r="AA39" s="7" t="s">
        <v>0</v>
      </c>
      <c r="AB39" s="2">
        <v>7.9152775</v>
      </c>
      <c r="AC39" s="2">
        <v>13.52646146</v>
      </c>
      <c r="AD39" s="2">
        <v>18.12739032</v>
      </c>
      <c r="AE39" s="2">
        <v>20.87866215</v>
      </c>
      <c r="AF39" s="2">
        <v>22.84300702</v>
      </c>
      <c r="AG39" s="2">
        <v>24.61621917</v>
      </c>
      <c r="AH39" s="2">
        <v>26.20767253</v>
      </c>
      <c r="AI39" s="2">
        <v>27.62178</v>
      </c>
      <c r="AJ39" s="2">
        <v>28.63752468</v>
      </c>
      <c r="AK39" s="2">
        <v>29.34722374</v>
      </c>
      <c r="AL39" s="7" t="s">
        <v>0</v>
      </c>
      <c r="AM39" s="7" t="s">
        <v>0</v>
      </c>
      <c r="AN39" s="7" t="s">
        <v>0</v>
      </c>
      <c r="AO39" s="7" t="s">
        <v>0</v>
      </c>
      <c r="AP39" s="19">
        <v>10.08849557522124</v>
      </c>
      <c r="AQ39" s="19">
        <v>10.365853658536585</v>
      </c>
      <c r="AR39" s="19">
        <v>10.779002428544741</v>
      </c>
      <c r="AS39" s="19">
        <v>10.680771199454018</v>
      </c>
      <c r="AT39" s="19">
        <v>10.67511200370771</v>
      </c>
      <c r="AU39" s="7">
        <f t="shared" si="17"/>
        <v>11.537388392857142</v>
      </c>
      <c r="AV39" s="7">
        <f t="shared" si="18"/>
        <v>12.39357495881384</v>
      </c>
      <c r="AW39" s="7">
        <v>7400</v>
      </c>
      <c r="AX39" s="7">
        <v>7883.1168831168825</v>
      </c>
      <c r="BA39" s="7">
        <v>355</v>
      </c>
      <c r="BB39" s="7">
        <v>395</v>
      </c>
      <c r="BC39" s="7">
        <v>456</v>
      </c>
      <c r="BD39" s="7">
        <v>510</v>
      </c>
      <c r="BE39" s="7">
        <v>577</v>
      </c>
      <c r="BF39" s="7">
        <v>626</v>
      </c>
      <c r="BG39" s="7">
        <v>691</v>
      </c>
      <c r="BH39" s="7">
        <v>827</v>
      </c>
      <c r="BI39" s="7">
        <v>977</v>
      </c>
      <c r="BK39" s="20">
        <v>3804</v>
      </c>
      <c r="BL39" s="20">
        <v>3868.52</v>
      </c>
      <c r="BM39" s="20">
        <v>3934.65</v>
      </c>
      <c r="BN39" s="20">
        <v>4002.42</v>
      </c>
      <c r="BO39" s="20">
        <v>4071.87</v>
      </c>
      <c r="BP39" s="20">
        <v>4143</v>
      </c>
      <c r="BQ39" s="20"/>
      <c r="BR39" s="20">
        <v>4290.14</v>
      </c>
      <c r="BS39" s="20">
        <v>4365.88</v>
      </c>
      <c r="BT39" s="20">
        <v>4442.58</v>
      </c>
      <c r="BU39" s="20">
        <v>4520</v>
      </c>
      <c r="BV39" s="20">
        <v>4598.21</v>
      </c>
      <c r="BW39" s="20">
        <v>4677.3</v>
      </c>
      <c r="BX39" s="20">
        <v>4757.26</v>
      </c>
      <c r="BY39" s="20">
        <v>4838.13</v>
      </c>
      <c r="BZ39" s="20">
        <v>4920</v>
      </c>
      <c r="CA39" s="20">
        <v>5003</v>
      </c>
      <c r="CB39" s="20">
        <v>5087.24</v>
      </c>
      <c r="CC39" s="20">
        <v>5173.22</v>
      </c>
      <c r="CD39" s="20">
        <v>5261.63</v>
      </c>
      <c r="CE39" s="20">
        <v>5353</v>
      </c>
      <c r="CF39" s="20">
        <v>5447.43</v>
      </c>
      <c r="CG39" s="20">
        <v>5544.99</v>
      </c>
      <c r="CH39" s="20">
        <v>5646.12</v>
      </c>
      <c r="CI39" s="20">
        <v>5751.35</v>
      </c>
      <c r="CJ39" s="20">
        <v>5861</v>
      </c>
      <c r="CK39" s="20">
        <v>5975.03</v>
      </c>
      <c r="CL39" s="20">
        <v>6093.38</v>
      </c>
      <c r="CM39" s="20">
        <v>6215.94</v>
      </c>
      <c r="CN39" s="20">
        <v>6342.57</v>
      </c>
      <c r="CO39" s="20">
        <v>6473</v>
      </c>
      <c r="CP39" s="20">
        <v>6593</v>
      </c>
      <c r="CQ39" s="20">
        <v>6722.04</v>
      </c>
      <c r="CR39" s="20">
        <v>6860.56</v>
      </c>
      <c r="CS39" s="20">
        <v>7009.04</v>
      </c>
      <c r="CT39" s="20">
        <v>7168</v>
      </c>
      <c r="CU39" s="20">
        <v>7336</v>
      </c>
      <c r="CV39" s="20">
        <v>7492</v>
      </c>
      <c r="CW39" s="20">
        <v>7647</v>
      </c>
      <c r="CX39" s="20"/>
      <c r="CY39" s="20"/>
      <c r="DA39" s="2">
        <v>55.5375736067297</v>
      </c>
      <c r="DB39" s="2">
        <v>54.5088848660391</v>
      </c>
      <c r="DC39" s="2">
        <v>54.3472522123894</v>
      </c>
      <c r="DD39" s="2">
        <v>54.3353231707317</v>
      </c>
      <c r="DE39" s="2">
        <v>53.8500672520082</v>
      </c>
      <c r="DF39" s="2">
        <v>52.8142194164818</v>
      </c>
      <c r="DG39" s="2">
        <v>51.9393156187239</v>
      </c>
      <c r="DH39" s="7">
        <f>PWT!DS39</f>
        <v>53.315126953125</v>
      </c>
      <c r="DI39" s="7">
        <f>PWT!DX39</f>
        <v>55.6979520040206</v>
      </c>
      <c r="DK39" s="7">
        <v>0.78</v>
      </c>
      <c r="DL39" s="11">
        <v>999</v>
      </c>
      <c r="DM39" s="9">
        <v>2.77</v>
      </c>
    </row>
    <row r="40" spans="1:117" ht="12.75">
      <c r="A40" s="15" t="s">
        <v>39</v>
      </c>
      <c r="B40" s="15">
        <f t="shared" si="3"/>
        <v>4.330111732520169</v>
      </c>
      <c r="C40" s="15">
        <f t="shared" si="4"/>
        <v>3.941945</v>
      </c>
      <c r="D40" s="15">
        <f t="shared" si="5"/>
        <v>3.2900579999999997</v>
      </c>
      <c r="E40" s="15">
        <f t="shared" si="6"/>
        <v>6.815350709213725</v>
      </c>
      <c r="F40" s="15"/>
      <c r="G40" s="7">
        <v>0.0156013</v>
      </c>
      <c r="H40" s="7">
        <v>0.0194967</v>
      </c>
      <c r="I40" s="7">
        <v>0.0284652</v>
      </c>
      <c r="J40" s="7">
        <v>0.0350841</v>
      </c>
      <c r="K40" s="7">
        <v>0.0658556</v>
      </c>
      <c r="L40" s="7">
        <v>0.0720138</v>
      </c>
      <c r="M40" s="7"/>
      <c r="N40" s="7"/>
      <c r="O40" s="7"/>
      <c r="P40" s="7">
        <f t="shared" si="14"/>
        <v>0.011699922371943639</v>
      </c>
      <c r="Q40" s="7">
        <f t="shared" si="7"/>
        <v>0.01559137636701531</v>
      </c>
      <c r="R40" s="7">
        <f t="shared" si="8"/>
        <v>0.028570661191789103</v>
      </c>
      <c r="S40" s="7">
        <f t="shared" si="9"/>
        <v>0.03502107836465251</v>
      </c>
      <c r="T40" s="7">
        <f t="shared" si="10"/>
        <v>0.06577872321573944</v>
      </c>
      <c r="U40" s="7">
        <f t="shared" si="11"/>
        <v>0.08112278790827647</v>
      </c>
      <c r="V40" s="7">
        <f t="shared" si="12"/>
        <v>0.07031622580458771</v>
      </c>
      <c r="W40" s="7">
        <f t="shared" si="16"/>
        <v>0.06659112127641174</v>
      </c>
      <c r="X40" s="7"/>
      <c r="Y40" s="7">
        <v>6</v>
      </c>
      <c r="Z40" s="7">
        <v>8</v>
      </c>
      <c r="AA40" s="2">
        <v>13.44327128</v>
      </c>
      <c r="AB40" s="2">
        <v>16.16434295</v>
      </c>
      <c r="AC40" s="2">
        <v>30.00869899</v>
      </c>
      <c r="AD40" s="2">
        <v>37.23285499</v>
      </c>
      <c r="AE40" s="2">
        <v>33.44810279</v>
      </c>
      <c r="AF40" s="2">
        <v>33.01337661</v>
      </c>
      <c r="AG40" s="2">
        <v>32.59743404</v>
      </c>
      <c r="AH40" s="2">
        <v>32.40557041</v>
      </c>
      <c r="AI40" s="2">
        <v>32.25372705</v>
      </c>
      <c r="AJ40" s="2">
        <v>32.13157445</v>
      </c>
      <c r="AK40" s="2">
        <v>31.98392199</v>
      </c>
      <c r="AL40" s="7" t="s">
        <v>0</v>
      </c>
      <c r="AM40" s="7" t="s">
        <v>0</v>
      </c>
      <c r="AN40" s="7" t="s">
        <v>0</v>
      </c>
      <c r="AO40" s="7" t="s">
        <v>0</v>
      </c>
      <c r="AP40" s="19">
        <v>10.493827160493826</v>
      </c>
      <c r="AQ40" s="19">
        <v>10.705999337089825</v>
      </c>
      <c r="AR40" s="19">
        <v>10.983468758755954</v>
      </c>
      <c r="AS40" s="19">
        <v>11.108456760630673</v>
      </c>
      <c r="AT40" s="19">
        <v>10.9038737446198</v>
      </c>
      <c r="AU40" s="7">
        <f t="shared" si="17"/>
        <v>11.001061195613724</v>
      </c>
      <c r="AV40" s="7">
        <f t="shared" si="18"/>
        <v>11.173648648648648</v>
      </c>
      <c r="AW40" s="7">
        <v>5594.202898550724</v>
      </c>
      <c r="AX40" s="7">
        <v>6434.782608695652</v>
      </c>
      <c r="BA40" s="7">
        <v>189</v>
      </c>
      <c r="BB40" s="7">
        <v>219</v>
      </c>
      <c r="BC40" s="7">
        <v>272</v>
      </c>
      <c r="BD40" s="7">
        <v>323</v>
      </c>
      <c r="BE40" s="7">
        <v>392</v>
      </c>
      <c r="BF40" s="7">
        <v>465</v>
      </c>
      <c r="BG40" s="7">
        <v>532</v>
      </c>
      <c r="BH40" s="7">
        <v>622</v>
      </c>
      <c r="BI40" s="7">
        <v>719</v>
      </c>
      <c r="BK40" s="20">
        <v>1894</v>
      </c>
      <c r="BL40" s="20">
        <v>1960.28</v>
      </c>
      <c r="BM40" s="20">
        <v>2030.35</v>
      </c>
      <c r="BN40" s="20">
        <v>2102.64</v>
      </c>
      <c r="BO40" s="20">
        <v>2174.67</v>
      </c>
      <c r="BP40" s="20">
        <v>2245</v>
      </c>
      <c r="BQ40" s="20">
        <v>2314</v>
      </c>
      <c r="BR40" s="20">
        <v>2381.63</v>
      </c>
      <c r="BS40" s="20">
        <v>2449.18</v>
      </c>
      <c r="BT40" s="20">
        <v>2518.81</v>
      </c>
      <c r="BU40" s="20">
        <v>2592</v>
      </c>
      <c r="BV40" s="20">
        <v>2668.59</v>
      </c>
      <c r="BW40" s="20">
        <v>2748.53</v>
      </c>
      <c r="BX40" s="20">
        <v>2832.64</v>
      </c>
      <c r="BY40" s="20">
        <v>2921.93</v>
      </c>
      <c r="BZ40" s="20">
        <v>3017</v>
      </c>
      <c r="CA40" s="20">
        <v>3117.92</v>
      </c>
      <c r="CB40" s="20">
        <v>3225.02</v>
      </c>
      <c r="CC40" s="20">
        <v>3337.09</v>
      </c>
      <c r="CD40" s="20">
        <v>3452.17</v>
      </c>
      <c r="CE40" s="20">
        <v>3569</v>
      </c>
      <c r="CF40" s="20">
        <v>3687.77</v>
      </c>
      <c r="CG40" s="20">
        <v>3808.4</v>
      </c>
      <c r="CH40" s="20">
        <v>3931.21</v>
      </c>
      <c r="CI40" s="20">
        <v>4056.92</v>
      </c>
      <c r="CJ40" s="20">
        <v>4186</v>
      </c>
      <c r="CK40" s="20">
        <v>4318.26</v>
      </c>
      <c r="CL40" s="20">
        <v>4453.63</v>
      </c>
      <c r="CM40" s="20">
        <v>4592.18</v>
      </c>
      <c r="CN40" s="20">
        <v>4733.96</v>
      </c>
      <c r="CO40" s="20">
        <v>4879</v>
      </c>
      <c r="CP40" s="20">
        <v>5022.94</v>
      </c>
      <c r="CQ40" s="20">
        <v>5174.67</v>
      </c>
      <c r="CR40" s="20">
        <v>5331.93</v>
      </c>
      <c r="CS40" s="20">
        <v>5492.46</v>
      </c>
      <c r="CT40" s="20">
        <v>5654</v>
      </c>
      <c r="CU40" s="20">
        <v>5818.06</v>
      </c>
      <c r="CV40" s="20">
        <v>5939.47</v>
      </c>
      <c r="CW40" s="20">
        <v>6098.93</v>
      </c>
      <c r="CX40" s="20">
        <v>6258.46</v>
      </c>
      <c r="CY40" s="20">
        <v>6417</v>
      </c>
      <c r="DA40" s="2">
        <v>51.1740865892291</v>
      </c>
      <c r="DB40" s="2">
        <v>50.0533674832962</v>
      </c>
      <c r="DC40" s="2">
        <v>49.3763040123457</v>
      </c>
      <c r="DD40" s="2">
        <v>49.4146533996683</v>
      </c>
      <c r="DE40" s="2">
        <v>50.107328287076</v>
      </c>
      <c r="DF40" s="2">
        <v>50.9843868037294</v>
      </c>
      <c r="DG40" s="2">
        <v>51.8676714579055</v>
      </c>
      <c r="DH40" s="7">
        <f>PWT!DS40</f>
        <v>53.0823644444444</v>
      </c>
      <c r="DI40" s="7">
        <f>PWT!DX40</f>
        <v>54.8387096774194</v>
      </c>
      <c r="DK40" s="7">
        <v>1.87</v>
      </c>
      <c r="DL40" s="11">
        <v>999</v>
      </c>
      <c r="DM40" s="9">
        <v>4.8</v>
      </c>
    </row>
    <row r="41" spans="1:117" ht="12.75">
      <c r="A41" s="15" t="s">
        <v>201</v>
      </c>
      <c r="B41" s="15">
        <f t="shared" si="3"/>
        <v>7.2906787557364865</v>
      </c>
      <c r="C41" s="15">
        <f t="shared" si="4"/>
        <v>7.055884999999999</v>
      </c>
      <c r="D41" s="15">
        <f t="shared" si="5"/>
        <v>6.693462</v>
      </c>
      <c r="E41" s="15">
        <f t="shared" si="6"/>
        <v>8.847722511472972</v>
      </c>
      <c r="F41" s="15"/>
      <c r="G41" s="7">
        <v>0.018655</v>
      </c>
      <c r="H41" s="7">
        <v>0.0530509</v>
      </c>
      <c r="I41" s="7">
        <v>0.0659549</v>
      </c>
      <c r="J41" s="7">
        <v>0.0916846</v>
      </c>
      <c r="K41" s="7">
        <v>0.1053277</v>
      </c>
      <c r="L41" s="7">
        <v>0.08868</v>
      </c>
      <c r="M41" s="7">
        <v>0.0864028</v>
      </c>
      <c r="N41" s="7">
        <v>0.0773946</v>
      </c>
      <c r="O41" s="7"/>
      <c r="P41" s="7">
        <f t="shared" si="14"/>
        <v>0.027995934503424278</v>
      </c>
      <c r="Q41" s="7">
        <f t="shared" si="7"/>
        <v>0.07149057831735366</v>
      </c>
      <c r="R41" s="7">
        <f t="shared" si="8"/>
        <v>0.06601929998038888</v>
      </c>
      <c r="S41" s="7">
        <f t="shared" si="9"/>
        <v>0.09170426707206927</v>
      </c>
      <c r="T41" s="7">
        <f t="shared" si="10"/>
        <v>0.10530280045386538</v>
      </c>
      <c r="U41" s="7">
        <f t="shared" si="11"/>
        <v>0.08870918618681686</v>
      </c>
      <c r="V41" s="7">
        <f t="shared" si="12"/>
        <v>0.08644717439900339</v>
      </c>
      <c r="W41" s="7">
        <f t="shared" si="16"/>
        <v>0.07349840045891884</v>
      </c>
      <c r="X41" s="7"/>
      <c r="Y41" s="7">
        <v>30</v>
      </c>
      <c r="Z41" s="7">
        <v>39</v>
      </c>
      <c r="AA41" s="2">
        <v>35.80640759</v>
      </c>
      <c r="AB41" s="2">
        <v>48.8351391</v>
      </c>
      <c r="AC41" s="2">
        <v>64.1016003</v>
      </c>
      <c r="AD41" s="2">
        <v>71.03065077</v>
      </c>
      <c r="AE41" s="2">
        <v>79.58320302</v>
      </c>
      <c r="AF41" s="2">
        <v>81.60156224</v>
      </c>
      <c r="AG41" s="2">
        <v>80.41904514</v>
      </c>
      <c r="AH41" s="2">
        <v>80.65528064</v>
      </c>
      <c r="AI41" s="2">
        <v>79.64133067</v>
      </c>
      <c r="AJ41" s="2">
        <v>73.00274251</v>
      </c>
      <c r="AK41" s="2">
        <v>71.91143778</v>
      </c>
      <c r="AL41" s="7" t="s">
        <v>0</v>
      </c>
      <c r="AM41" s="7" t="s">
        <v>0</v>
      </c>
      <c r="AN41" s="7" t="s">
        <v>0</v>
      </c>
      <c r="AO41" s="7">
        <v>77</v>
      </c>
      <c r="AP41" s="19">
        <v>10.882800608828006</v>
      </c>
      <c r="AQ41" s="19">
        <v>12.064220183486238</v>
      </c>
      <c r="AR41" s="19">
        <v>11.172851756300853</v>
      </c>
      <c r="AS41" s="19">
        <v>8.632697947214076</v>
      </c>
      <c r="AT41" s="19">
        <v>7.608028749233061</v>
      </c>
      <c r="AU41" s="7">
        <f t="shared" si="17"/>
        <v>7.196231319038336</v>
      </c>
      <c r="AV41" s="7">
        <f t="shared" si="18"/>
        <v>6.776119402985074</v>
      </c>
      <c r="AW41" s="7">
        <v>6139.53488372093</v>
      </c>
      <c r="AX41" s="7">
        <v>6700</v>
      </c>
      <c r="BA41" s="7">
        <v>161</v>
      </c>
      <c r="BB41" s="7">
        <v>381</v>
      </c>
      <c r="BC41" s="7">
        <v>429</v>
      </c>
      <c r="BD41" s="7">
        <v>526</v>
      </c>
      <c r="BE41" s="7">
        <v>563</v>
      </c>
      <c r="BF41" s="7">
        <v>471</v>
      </c>
      <c r="BG41" s="7">
        <v>434</v>
      </c>
      <c r="BH41" s="7">
        <v>443</v>
      </c>
      <c r="BI41" s="7">
        <v>454</v>
      </c>
      <c r="BK41" s="20">
        <v>3064</v>
      </c>
      <c r="BL41" s="20">
        <v>3219.84</v>
      </c>
      <c r="BM41" s="20">
        <v>3360.56</v>
      </c>
      <c r="BN41" s="20">
        <v>3486.16</v>
      </c>
      <c r="BO41" s="20">
        <v>3596.64</v>
      </c>
      <c r="BP41" s="20">
        <v>3692</v>
      </c>
      <c r="BQ41" s="20">
        <v>3772.24</v>
      </c>
      <c r="BR41" s="20">
        <v>3837.36</v>
      </c>
      <c r="BS41" s="20">
        <v>3887.36</v>
      </c>
      <c r="BT41" s="20">
        <v>3922.24</v>
      </c>
      <c r="BU41" s="20">
        <v>3942</v>
      </c>
      <c r="BV41" s="20">
        <v>4012.16</v>
      </c>
      <c r="BW41" s="20">
        <v>4089.04</v>
      </c>
      <c r="BX41" s="20">
        <v>4172.64</v>
      </c>
      <c r="BY41" s="20">
        <v>4262.96</v>
      </c>
      <c r="BZ41" s="20">
        <v>4360</v>
      </c>
      <c r="CA41" s="20">
        <v>4443</v>
      </c>
      <c r="CB41" s="20">
        <v>4510</v>
      </c>
      <c r="CC41" s="20">
        <v>4597</v>
      </c>
      <c r="CD41" s="20">
        <v>4979</v>
      </c>
      <c r="CE41" s="20">
        <v>5039</v>
      </c>
      <c r="CF41" s="20">
        <v>5120</v>
      </c>
      <c r="CG41" s="20">
        <v>5202</v>
      </c>
      <c r="CH41" s="20">
        <v>5285</v>
      </c>
      <c r="CI41" s="20">
        <v>5370</v>
      </c>
      <c r="CJ41" s="20">
        <v>5456</v>
      </c>
      <c r="CK41" s="20">
        <v>5524</v>
      </c>
      <c r="CL41" s="20">
        <v>5580.5</v>
      </c>
      <c r="CM41" s="20">
        <v>5626.6</v>
      </c>
      <c r="CN41" s="20">
        <v>5686.2</v>
      </c>
      <c r="CO41" s="20">
        <v>5704.5</v>
      </c>
      <c r="CP41" s="20">
        <v>5754.8</v>
      </c>
      <c r="CQ41" s="20">
        <v>5801.5</v>
      </c>
      <c r="CR41" s="20">
        <v>5901</v>
      </c>
      <c r="CS41" s="20">
        <v>5998</v>
      </c>
      <c r="CT41" s="20">
        <v>6156</v>
      </c>
      <c r="CU41" s="20">
        <v>6311</v>
      </c>
      <c r="CV41" s="20">
        <v>6502</v>
      </c>
      <c r="CW41" s="20">
        <v>6645.6</v>
      </c>
      <c r="CX41" s="20">
        <v>6720.7</v>
      </c>
      <c r="CY41" s="20">
        <v>6797</v>
      </c>
      <c r="DA41" s="2">
        <v>56.3071312010444</v>
      </c>
      <c r="DB41" s="2">
        <v>56.2961998916576</v>
      </c>
      <c r="DC41" s="2">
        <v>59.0242541856925</v>
      </c>
      <c r="DD41" s="2">
        <v>64.2454151376147</v>
      </c>
      <c r="DE41" s="2">
        <v>68.0131653105775</v>
      </c>
      <c r="DF41" s="2">
        <v>69.123185483871</v>
      </c>
      <c r="DG41" s="2">
        <v>70.039454816373</v>
      </c>
      <c r="DH41" s="7">
        <f>PWT!DS41</f>
        <v>71.4770142949967</v>
      </c>
      <c r="DI41" s="7">
        <f>PWT!DX41</f>
        <v>71.7029257314329</v>
      </c>
      <c r="DK41" s="7">
        <v>5.17</v>
      </c>
      <c r="DL41" s="11">
        <v>999</v>
      </c>
      <c r="DM41" s="9">
        <v>9.41</v>
      </c>
    </row>
    <row r="42" spans="1:117" ht="12.75">
      <c r="A42" s="15" t="s">
        <v>41</v>
      </c>
      <c r="B42" s="15">
        <f>AVERAGE(P42:X42)*100</f>
        <v>10.118874323083</v>
      </c>
      <c r="C42" s="15">
        <f>AVERAGE(P42:U42)*100</f>
        <v>8.951539421240897</v>
      </c>
      <c r="D42" s="15">
        <f>AVERAGE(P42:T42)*100</f>
        <v>8.173408916421302</v>
      </c>
      <c r="E42" s="15">
        <f>AVERAGE(T42:X42)*100</f>
        <v>12.752506318941542</v>
      </c>
      <c r="F42" s="15"/>
      <c r="G42" s="7"/>
      <c r="H42" s="7"/>
      <c r="I42" s="7"/>
      <c r="J42" s="7"/>
      <c r="K42" s="7"/>
      <c r="L42" s="7"/>
      <c r="M42" s="7"/>
      <c r="N42" s="7"/>
      <c r="O42" s="7"/>
      <c r="P42" s="7">
        <f t="shared" si="14"/>
        <v>0</v>
      </c>
      <c r="Q42" s="7">
        <f t="shared" si="7"/>
        <v>0</v>
      </c>
      <c r="R42" s="7">
        <f t="shared" si="8"/>
        <v>0.13811204857955145</v>
      </c>
      <c r="S42" s="7">
        <f t="shared" si="9"/>
        <v>0.13496132455084164</v>
      </c>
      <c r="T42" s="7">
        <f t="shared" si="10"/>
        <v>0.13559707269067195</v>
      </c>
      <c r="U42" s="7">
        <f t="shared" si="11"/>
        <v>0.12842191945338877</v>
      </c>
      <c r="V42" s="7">
        <f t="shared" si="12"/>
        <v>0.12242696430848199</v>
      </c>
      <c r="W42" s="7">
        <f t="shared" si="16"/>
        <v>0.1268723228566645</v>
      </c>
      <c r="X42" s="7">
        <f>AO42*AV42/DI42/100</f>
        <v>0.12430703663786981</v>
      </c>
      <c r="Y42" s="7">
        <v>61</v>
      </c>
      <c r="Z42" s="7">
        <v>52</v>
      </c>
      <c r="AA42" s="2">
        <v>79.94749387</v>
      </c>
      <c r="AB42" s="2">
        <v>81.56292394</v>
      </c>
      <c r="AC42" s="2">
        <v>85.71290696</v>
      </c>
      <c r="AD42" s="2">
        <v>90.90579232</v>
      </c>
      <c r="AE42" s="2">
        <v>99.62132738</v>
      </c>
      <c r="AF42" s="2">
        <v>101.7199267</v>
      </c>
      <c r="AG42" s="2">
        <v>102.8333333</v>
      </c>
      <c r="AH42" s="2">
        <v>102.7875277</v>
      </c>
      <c r="AI42" s="2">
        <v>103.2032476</v>
      </c>
      <c r="AJ42" s="2">
        <v>103.9373571</v>
      </c>
      <c r="AK42" s="2">
        <v>108.6646662</v>
      </c>
      <c r="AL42" s="2">
        <v>113.1294903</v>
      </c>
      <c r="AM42" s="2">
        <v>110.1763908</v>
      </c>
      <c r="AN42" s="2">
        <v>108.8147646</v>
      </c>
      <c r="AO42" s="2">
        <v>108.7364865</v>
      </c>
      <c r="AP42" s="19">
        <v>10.153846153846153</v>
      </c>
      <c r="AQ42" s="19">
        <v>10.057142857142857</v>
      </c>
      <c r="AR42" s="19">
        <v>9.907692307692306</v>
      </c>
      <c r="AS42" s="19">
        <v>8.96923076923077</v>
      </c>
      <c r="AT42" s="19">
        <v>7.915384615384616</v>
      </c>
      <c r="AU42" s="7">
        <f t="shared" si="17"/>
        <v>7.853403141361258</v>
      </c>
      <c r="AV42" s="7">
        <f t="shared" si="18"/>
        <v>7.430769230769229</v>
      </c>
      <c r="AW42" s="7">
        <v>276.59574468085106</v>
      </c>
      <c r="AX42" s="7">
        <v>282.60869565217394</v>
      </c>
      <c r="AY42" s="19"/>
      <c r="AZ42" s="19"/>
      <c r="BA42" s="8"/>
      <c r="BB42" s="8"/>
      <c r="BH42" s="7">
        <v>21</v>
      </c>
      <c r="BI42" s="7">
        <v>21</v>
      </c>
      <c r="BK42" s="20">
        <v>176</v>
      </c>
      <c r="BL42" s="20">
        <v>179</v>
      </c>
      <c r="BM42" s="20">
        <v>182</v>
      </c>
      <c r="BN42" s="20">
        <v>185</v>
      </c>
      <c r="BO42" s="20">
        <v>190</v>
      </c>
      <c r="BP42" s="20">
        <v>194</v>
      </c>
      <c r="BQ42" s="20">
        <v>197</v>
      </c>
      <c r="BR42" s="20">
        <v>199</v>
      </c>
      <c r="BS42" s="20">
        <v>201</v>
      </c>
      <c r="BT42" s="20">
        <v>203</v>
      </c>
      <c r="BU42" s="20">
        <v>204</v>
      </c>
      <c r="BV42" s="20">
        <v>206</v>
      </c>
      <c r="BW42" s="20">
        <v>209</v>
      </c>
      <c r="BX42" s="20">
        <v>212</v>
      </c>
      <c r="BY42" s="20">
        <v>215</v>
      </c>
      <c r="BZ42" s="20">
        <v>218</v>
      </c>
      <c r="CA42" s="20">
        <v>220</v>
      </c>
      <c r="CB42" s="20">
        <v>222</v>
      </c>
      <c r="CC42" s="20">
        <v>224</v>
      </c>
      <c r="CD42" s="20">
        <v>226</v>
      </c>
      <c r="CE42" s="20">
        <v>228</v>
      </c>
      <c r="CF42" s="20">
        <v>231</v>
      </c>
      <c r="CG42" s="20">
        <v>234</v>
      </c>
      <c r="CH42" s="20">
        <v>237</v>
      </c>
      <c r="CI42" s="20">
        <v>239</v>
      </c>
      <c r="CJ42" s="20">
        <v>241</v>
      </c>
      <c r="CK42" s="20">
        <v>243</v>
      </c>
      <c r="CL42" s="20">
        <v>246</v>
      </c>
      <c r="CM42" s="20">
        <v>250</v>
      </c>
      <c r="CN42" s="20">
        <v>253</v>
      </c>
      <c r="CO42" s="20">
        <v>254.8</v>
      </c>
      <c r="CP42" s="20">
        <v>258</v>
      </c>
      <c r="CQ42" s="20">
        <v>261.1</v>
      </c>
      <c r="CR42" s="20">
        <v>263.8</v>
      </c>
      <c r="CS42" s="20">
        <v>266</v>
      </c>
      <c r="CT42" s="20">
        <v>267.4</v>
      </c>
      <c r="CU42" s="20">
        <v>268.9</v>
      </c>
      <c r="CV42" s="20">
        <v>270.9</v>
      </c>
      <c r="CW42" s="20">
        <v>273.8</v>
      </c>
      <c r="CX42" s="20">
        <v>277.2</v>
      </c>
      <c r="CY42" s="20">
        <v>281.3</v>
      </c>
      <c r="DA42" s="2">
        <v>57.3863636363636</v>
      </c>
      <c r="DB42" s="2">
        <v>57.2916494845361</v>
      </c>
      <c r="DC42" s="2">
        <v>58.7765196078431</v>
      </c>
      <c r="DD42" s="2">
        <v>60.7796330275229</v>
      </c>
      <c r="DE42" s="2">
        <v>62.6279824561403</v>
      </c>
      <c r="DF42" s="2">
        <v>63.4903319502075</v>
      </c>
      <c r="DG42" s="2">
        <v>64.4091051805337</v>
      </c>
      <c r="DH42" s="7">
        <f>PWT!DS42</f>
        <v>64.337276119403</v>
      </c>
      <c r="DI42" s="7">
        <f>PWT!DX42</f>
        <v>65</v>
      </c>
      <c r="DK42" s="7">
        <v>5.79</v>
      </c>
      <c r="DL42" s="10">
        <v>6.55</v>
      </c>
      <c r="DM42" s="9">
        <v>8.83</v>
      </c>
    </row>
    <row r="43" spans="1:117" ht="12.75">
      <c r="A43" s="15" t="s">
        <v>42</v>
      </c>
      <c r="B43" s="15">
        <f t="shared" si="3"/>
        <v>5.82746064185823</v>
      </c>
      <c r="C43" s="15">
        <f t="shared" si="4"/>
        <v>4.860563333333333</v>
      </c>
      <c r="D43" s="15">
        <f t="shared" si="5"/>
        <v>4.487696</v>
      </c>
      <c r="E43" s="15">
        <f t="shared" si="6"/>
        <v>7.082125155344814</v>
      </c>
      <c r="F43" s="15"/>
      <c r="G43" s="7">
        <v>0.0341033</v>
      </c>
      <c r="H43" s="7">
        <v>0.0462801</v>
      </c>
      <c r="I43" s="7">
        <v>0.0431732</v>
      </c>
      <c r="J43" s="7">
        <v>0.0468086</v>
      </c>
      <c r="K43" s="7">
        <v>0.0540196</v>
      </c>
      <c r="L43" s="7">
        <v>0.067249</v>
      </c>
      <c r="M43" s="7">
        <v>0.0756644</v>
      </c>
      <c r="N43" s="7">
        <v>0.0785965</v>
      </c>
      <c r="O43" s="7"/>
      <c r="P43" s="7">
        <f t="shared" si="14"/>
        <v>0</v>
      </c>
      <c r="Q43" s="7">
        <f t="shared" si="7"/>
        <v>0</v>
      </c>
      <c r="R43" s="7">
        <f t="shared" si="8"/>
        <v>0.042744403196237964</v>
      </c>
      <c r="S43" s="7">
        <f t="shared" si="9"/>
        <v>0.04624171349629675</v>
      </c>
      <c r="T43" s="7">
        <f t="shared" si="10"/>
        <v>0.05361466789276715</v>
      </c>
      <c r="U43" s="7">
        <f t="shared" si="11"/>
        <v>0.0674194732528099</v>
      </c>
      <c r="V43" s="7">
        <f t="shared" si="12"/>
        <v>0.07667420983359224</v>
      </c>
      <c r="W43" s="7">
        <f t="shared" si="16"/>
        <v>0.07863267711270158</v>
      </c>
      <c r="X43" s="7">
        <f>AN43*AV43/DI43/100</f>
        <v>0.07854058065453903</v>
      </c>
      <c r="Y43" s="7">
        <v>10</v>
      </c>
      <c r="Z43" s="7">
        <v>15</v>
      </c>
      <c r="AA43" s="2">
        <v>24.18530177</v>
      </c>
      <c r="AB43" s="2">
        <v>25.53727201</v>
      </c>
      <c r="AC43" s="2">
        <v>29.85611783</v>
      </c>
      <c r="AD43" s="2">
        <v>37.8729341</v>
      </c>
      <c r="AE43" s="2">
        <v>44.40186625</v>
      </c>
      <c r="AF43" s="2">
        <v>44.88446054</v>
      </c>
      <c r="AG43" s="2">
        <v>48.54008707</v>
      </c>
      <c r="AH43" s="2">
        <v>48.98147961</v>
      </c>
      <c r="AI43" s="2">
        <v>48.77293974</v>
      </c>
      <c r="AJ43" s="2">
        <v>48.81368525</v>
      </c>
      <c r="AK43" s="2">
        <v>49.43520323</v>
      </c>
      <c r="AL43" s="2">
        <v>47.30510744</v>
      </c>
      <c r="AM43" s="2">
        <v>41.82432306</v>
      </c>
      <c r="AN43" s="2">
        <v>48.70153577</v>
      </c>
      <c r="AO43" s="7">
        <v>48</v>
      </c>
      <c r="AP43" s="19">
        <v>9.88204432383537</v>
      </c>
      <c r="AQ43" s="19">
        <v>10.20723575313313</v>
      </c>
      <c r="AR43" s="19">
        <v>10.30789059509124</v>
      </c>
      <c r="AS43" s="19">
        <v>10.378809578809578</v>
      </c>
      <c r="AT43" s="19">
        <v>10.238902743142143</v>
      </c>
      <c r="AU43" s="7">
        <f t="shared" si="17"/>
        <v>9.680661065366392</v>
      </c>
      <c r="AV43" s="7">
        <f t="shared" si="18"/>
        <v>9.924919516781944</v>
      </c>
      <c r="AW43" s="7">
        <v>930406.7796610169</v>
      </c>
      <c r="AX43" s="7">
        <v>1028622.9508196722</v>
      </c>
      <c r="BA43" s="8"/>
      <c r="BB43" s="8"/>
      <c r="BH43" s="7">
        <v>89968</v>
      </c>
      <c r="BI43" s="7">
        <v>102090</v>
      </c>
      <c r="BK43" s="20">
        <v>434848.99</v>
      </c>
      <c r="BL43" s="20">
        <v>444470.43</v>
      </c>
      <c r="BM43" s="20">
        <v>454584.93</v>
      </c>
      <c r="BN43" s="20">
        <v>465132.64</v>
      </c>
      <c r="BO43" s="20">
        <v>476060.86</v>
      </c>
      <c r="BP43" s="20">
        <v>487324</v>
      </c>
      <c r="BQ43" s="20">
        <v>498883.68</v>
      </c>
      <c r="BR43" s="20">
        <v>510708.58</v>
      </c>
      <c r="BS43" s="20">
        <v>522774.56</v>
      </c>
      <c r="BT43" s="20">
        <v>535064.67</v>
      </c>
      <c r="BU43" s="20">
        <v>547569.02</v>
      </c>
      <c r="BV43" s="20">
        <v>560267.52</v>
      </c>
      <c r="BW43" s="20">
        <v>573129.92</v>
      </c>
      <c r="BX43" s="20">
        <v>586219.84</v>
      </c>
      <c r="BY43" s="20">
        <v>599642.69</v>
      </c>
      <c r="BZ43" s="20">
        <v>613459.01</v>
      </c>
      <c r="CA43" s="20">
        <v>627632.38</v>
      </c>
      <c r="CB43" s="20">
        <v>642133.63</v>
      </c>
      <c r="CC43" s="20">
        <v>656940.54</v>
      </c>
      <c r="CD43" s="20">
        <v>672020.86</v>
      </c>
      <c r="CE43" s="20">
        <v>687331.97</v>
      </c>
      <c r="CF43" s="20">
        <v>702821.25</v>
      </c>
      <c r="CG43" s="20">
        <v>718425.6</v>
      </c>
      <c r="CH43" s="20">
        <v>734071.94</v>
      </c>
      <c r="CI43" s="20">
        <v>749676.93</v>
      </c>
      <c r="CJ43" s="20">
        <v>765147.01</v>
      </c>
      <c r="CK43" s="20">
        <v>781892.99</v>
      </c>
      <c r="CL43" s="20">
        <v>798680</v>
      </c>
      <c r="CM43" s="20">
        <v>815590.02</v>
      </c>
      <c r="CN43" s="20">
        <v>832534.98</v>
      </c>
      <c r="CO43" s="20">
        <v>849515.01</v>
      </c>
      <c r="CP43" s="20">
        <v>866530.43</v>
      </c>
      <c r="CQ43" s="20">
        <v>882300.03</v>
      </c>
      <c r="CR43" s="20">
        <v>898200</v>
      </c>
      <c r="CS43" s="20">
        <v>913600</v>
      </c>
      <c r="CT43" s="20">
        <v>929358.02</v>
      </c>
      <c r="CU43" s="20">
        <v>945611.78</v>
      </c>
      <c r="CV43" s="20">
        <v>962377.66</v>
      </c>
      <c r="CW43" s="20">
        <v>979672.9</v>
      </c>
      <c r="CX43" s="20">
        <v>997515.2</v>
      </c>
      <c r="CY43" s="20">
        <v>1015923</v>
      </c>
      <c r="DA43" s="2">
        <v>56.797072685001</v>
      </c>
      <c r="DB43" s="2">
        <v>56.0505008782658</v>
      </c>
      <c r="DC43" s="2">
        <v>55.9138053651686</v>
      </c>
      <c r="DD43" s="2">
        <v>56.3700901608746</v>
      </c>
      <c r="DE43" s="2">
        <v>57.4010076498693</v>
      </c>
      <c r="DF43" s="2">
        <v>58.3030320840309</v>
      </c>
      <c r="DG43" s="2">
        <v>59.2932605545517</v>
      </c>
      <c r="DH43" s="7">
        <f>PWT!DS43</f>
        <v>60.0957209659079</v>
      </c>
      <c r="DI43" s="7">
        <f>PWT!DX43</f>
        <v>61.5425578513332</v>
      </c>
      <c r="DK43" s="7">
        <v>1.68</v>
      </c>
      <c r="DL43" s="10">
        <v>2.27</v>
      </c>
      <c r="DM43" s="9">
        <v>5.06</v>
      </c>
    </row>
    <row r="44" spans="1:117" ht="12.75">
      <c r="A44" s="15" t="s">
        <v>43</v>
      </c>
      <c r="B44" s="15">
        <f t="shared" si="3"/>
        <v>5.535078015495929</v>
      </c>
      <c r="C44" s="15">
        <f t="shared" si="4"/>
        <v>3.9242</v>
      </c>
      <c r="D44" s="15">
        <f t="shared" si="5"/>
        <v>3.1084979999999995</v>
      </c>
      <c r="E44" s="15">
        <f t="shared" si="6"/>
        <v>7.9585924278926745</v>
      </c>
      <c r="F44" s="15"/>
      <c r="G44" s="7">
        <v>0.0107747</v>
      </c>
      <c r="H44" s="7">
        <v>0.0202736</v>
      </c>
      <c r="I44" s="7">
        <v>0.0296826</v>
      </c>
      <c r="J44" s="7">
        <v>0.0394965</v>
      </c>
      <c r="K44" s="7">
        <v>0.0551975</v>
      </c>
      <c r="L44" s="7">
        <v>0.0800271</v>
      </c>
      <c r="M44" s="7">
        <v>0.0831963</v>
      </c>
      <c r="N44" s="7">
        <v>0.0896337</v>
      </c>
      <c r="O44" s="7"/>
      <c r="P44" s="7">
        <f t="shared" si="14"/>
        <v>0.010764794550499618</v>
      </c>
      <c r="Q44" s="7">
        <f t="shared" si="7"/>
        <v>0.01682149140606829</v>
      </c>
      <c r="R44" s="7">
        <f t="shared" si="8"/>
        <v>0.029386362328665143</v>
      </c>
      <c r="S44" s="7">
        <f t="shared" si="9"/>
        <v>0.038790025268529205</v>
      </c>
      <c r="T44" s="7">
        <f t="shared" si="10"/>
        <v>0.054531957181780166</v>
      </c>
      <c r="U44" s="7">
        <f t="shared" si="11"/>
        <v>0.07971902747838926</v>
      </c>
      <c r="V44" s="7">
        <f t="shared" si="12"/>
        <v>0.08029265622885116</v>
      </c>
      <c r="W44" s="7">
        <f t="shared" si="16"/>
        <v>0.08905964466239105</v>
      </c>
      <c r="X44" s="7">
        <f>AO44*AV44/DI44/100</f>
        <v>0.0904490767322427</v>
      </c>
      <c r="Y44" s="7">
        <v>6</v>
      </c>
      <c r="Z44" s="7">
        <v>10</v>
      </c>
      <c r="AA44" s="2">
        <v>16.08940171</v>
      </c>
      <c r="AB44" s="2">
        <v>19.99170559</v>
      </c>
      <c r="AC44" s="2">
        <v>29.00788703</v>
      </c>
      <c r="AD44" s="2">
        <v>41.28047483</v>
      </c>
      <c r="AE44" s="2">
        <v>44.01449608</v>
      </c>
      <c r="AF44" s="2">
        <v>43.4949767</v>
      </c>
      <c r="AG44" s="2">
        <v>43.46353925</v>
      </c>
      <c r="AH44" s="2">
        <v>44.86429225</v>
      </c>
      <c r="AI44" s="2">
        <v>48.15845539</v>
      </c>
      <c r="AJ44" s="2">
        <v>51.48168667</v>
      </c>
      <c r="AK44" s="2">
        <v>55.73263566</v>
      </c>
      <c r="AL44" s="7" t="s">
        <v>0</v>
      </c>
      <c r="AM44" s="7" t="s">
        <v>0</v>
      </c>
      <c r="AN44" s="2">
        <v>54.88275203</v>
      </c>
      <c r="AO44" s="2">
        <v>56.99847549</v>
      </c>
      <c r="AP44" s="19">
        <v>10.00791240205212</v>
      </c>
      <c r="AQ44" s="19">
        <v>10.742972644789537</v>
      </c>
      <c r="AR44" s="19">
        <v>10.549347582358577</v>
      </c>
      <c r="AS44" s="19">
        <v>11.218994577884638</v>
      </c>
      <c r="AT44" s="19">
        <v>10.983998384128551</v>
      </c>
      <c r="AU44" s="7">
        <f t="shared" si="17"/>
        <v>10.80391388625397</v>
      </c>
      <c r="AV44" s="7">
        <f t="shared" si="18"/>
        <v>10.300007678722261</v>
      </c>
      <c r="AW44" s="7">
        <v>196246.15384615384</v>
      </c>
      <c r="AX44" s="7">
        <v>210048.38709677418</v>
      </c>
      <c r="BA44" s="7">
        <v>9556</v>
      </c>
      <c r="BB44" s="7">
        <v>9768</v>
      </c>
      <c r="BC44" s="7">
        <v>11763</v>
      </c>
      <c r="BD44" s="7">
        <v>14244</v>
      </c>
      <c r="BE44" s="7">
        <v>15645</v>
      </c>
      <c r="BF44" s="7">
        <v>18291</v>
      </c>
      <c r="BG44" s="7">
        <v>19577</v>
      </c>
      <c r="BH44" s="7">
        <v>20957</v>
      </c>
      <c r="BI44" s="7">
        <v>21635</v>
      </c>
      <c r="BK44" s="20">
        <v>93996</v>
      </c>
      <c r="BL44" s="20">
        <v>95922.28</v>
      </c>
      <c r="BM44" s="20">
        <v>97951.36</v>
      </c>
      <c r="BN44" s="20">
        <v>100078.8</v>
      </c>
      <c r="BO44" s="20">
        <v>102300.16</v>
      </c>
      <c r="BP44" s="20">
        <v>104611</v>
      </c>
      <c r="BQ44" s="20">
        <v>107014.28</v>
      </c>
      <c r="BR44" s="20">
        <v>109512.96</v>
      </c>
      <c r="BS44" s="20">
        <v>112102.6</v>
      </c>
      <c r="BT44" s="20">
        <v>114778.76</v>
      </c>
      <c r="BU44" s="20">
        <v>117537</v>
      </c>
      <c r="BV44" s="20">
        <v>120389.29</v>
      </c>
      <c r="BW44" s="20">
        <v>123360.06</v>
      </c>
      <c r="BX44" s="20">
        <v>126409.9</v>
      </c>
      <c r="BY44" s="20">
        <v>129499.35</v>
      </c>
      <c r="BZ44" s="20">
        <v>132589</v>
      </c>
      <c r="CA44" s="20">
        <v>135902.7</v>
      </c>
      <c r="CB44" s="20">
        <v>139096.29</v>
      </c>
      <c r="CC44" s="20">
        <v>142204.43</v>
      </c>
      <c r="CD44" s="20">
        <v>145261.78</v>
      </c>
      <c r="CE44" s="20">
        <v>148303.01</v>
      </c>
      <c r="CF44" s="20">
        <v>151304.98</v>
      </c>
      <c r="CG44" s="20">
        <v>154244.61</v>
      </c>
      <c r="CH44" s="20">
        <v>157156.54</v>
      </c>
      <c r="CI44" s="20">
        <v>160075.46</v>
      </c>
      <c r="CJ44" s="20">
        <v>163036</v>
      </c>
      <c r="CK44" s="20">
        <v>166015.06</v>
      </c>
      <c r="CL44" s="20">
        <v>168989.54</v>
      </c>
      <c r="CM44" s="20">
        <v>171994.06</v>
      </c>
      <c r="CN44" s="20">
        <v>175063.34</v>
      </c>
      <c r="CO44" s="20">
        <v>178232</v>
      </c>
      <c r="CP44" s="20">
        <v>181397.02</v>
      </c>
      <c r="CQ44" s="20">
        <v>184556.19</v>
      </c>
      <c r="CR44" s="20">
        <v>187707.26</v>
      </c>
      <c r="CS44" s="20">
        <v>190847.97</v>
      </c>
      <c r="CT44" s="20">
        <v>193976</v>
      </c>
      <c r="CU44" s="20">
        <v>197156.48</v>
      </c>
      <c r="CV44" s="20">
        <v>200390.29</v>
      </c>
      <c r="CW44" s="20">
        <v>203678.37</v>
      </c>
      <c r="CX44" s="20">
        <v>207021.62</v>
      </c>
      <c r="CY44" s="20">
        <v>210420.99</v>
      </c>
      <c r="DA44" s="2">
        <v>56.6646581769437</v>
      </c>
      <c r="DB44" s="2">
        <v>55.5090505778551</v>
      </c>
      <c r="DC44" s="2">
        <v>54.7945748147392</v>
      </c>
      <c r="DD44" s="2">
        <v>55.3674159243979</v>
      </c>
      <c r="DE44" s="2">
        <v>56.1165046560083</v>
      </c>
      <c r="DF44" s="2">
        <v>58.0947156456243</v>
      </c>
      <c r="DG44" s="2">
        <v>60.211627878271</v>
      </c>
      <c r="DH44" s="7">
        <f>PWT!DS44</f>
        <v>62.4529450583658</v>
      </c>
      <c r="DI44" s="7">
        <f>PWT!DX44</f>
        <v>64.9077642838097</v>
      </c>
      <c r="DK44" s="7">
        <v>1.55</v>
      </c>
      <c r="DL44" s="10">
        <v>2.87</v>
      </c>
      <c r="DM44" s="9">
        <v>4.99</v>
      </c>
    </row>
    <row r="45" spans="1:117" ht="12.75">
      <c r="A45" s="15" t="s">
        <v>44</v>
      </c>
      <c r="B45" s="15">
        <f t="shared" si="3"/>
        <v>12.72351488795477</v>
      </c>
      <c r="C45" s="15">
        <f t="shared" si="4"/>
        <v>11.295675</v>
      </c>
      <c r="D45" s="15">
        <f t="shared" si="5"/>
        <v>10.503996</v>
      </c>
      <c r="E45" s="15">
        <f t="shared" si="6"/>
        <v>15.28767079831859</v>
      </c>
      <c r="F45" s="15"/>
      <c r="G45" s="7">
        <v>0.0503038</v>
      </c>
      <c r="H45" s="7">
        <v>0.0797201</v>
      </c>
      <c r="I45" s="7">
        <v>0.1119056</v>
      </c>
      <c r="J45" s="7">
        <v>0.1388033</v>
      </c>
      <c r="K45" s="7">
        <v>0.144467</v>
      </c>
      <c r="L45" s="7">
        <v>0.1525407</v>
      </c>
      <c r="M45" s="7">
        <v>0.1552204</v>
      </c>
      <c r="N45" s="7">
        <v>0.1687907</v>
      </c>
      <c r="O45" s="7"/>
      <c r="P45" s="7">
        <f t="shared" si="14"/>
        <v>0</v>
      </c>
      <c r="Q45" s="7">
        <f t="shared" si="7"/>
        <v>0</v>
      </c>
      <c r="R45" s="7">
        <f t="shared" si="8"/>
        <v>0.11192300786598508</v>
      </c>
      <c r="S45" s="7">
        <f t="shared" si="9"/>
        <v>0.13983488444593534</v>
      </c>
      <c r="T45" s="7">
        <f t="shared" si="10"/>
        <v>0.14345726410459816</v>
      </c>
      <c r="U45" s="7">
        <f t="shared" si="11"/>
        <v>0.15197788153664787</v>
      </c>
      <c r="V45" s="7">
        <f t="shared" si="12"/>
        <v>0.15563220690405227</v>
      </c>
      <c r="W45" s="7">
        <f t="shared" si="16"/>
        <v>0.1691139461962777</v>
      </c>
      <c r="X45" s="7">
        <f>AL45*AV45/DI45/100</f>
        <v>0.1430414937196517</v>
      </c>
      <c r="Y45" s="7">
        <v>41</v>
      </c>
      <c r="Z45" s="7">
        <v>61</v>
      </c>
      <c r="AA45" s="2">
        <v>73.75542904</v>
      </c>
      <c r="AB45" s="2">
        <v>87.15550295</v>
      </c>
      <c r="AC45" s="2">
        <v>89.74423277</v>
      </c>
      <c r="AD45" s="2">
        <v>97.79265722</v>
      </c>
      <c r="AE45" s="2">
        <v>100.546707</v>
      </c>
      <c r="AF45" s="2">
        <v>102.6154106</v>
      </c>
      <c r="AG45" s="2">
        <v>111.3302275</v>
      </c>
      <c r="AH45" s="2">
        <v>113.4881965</v>
      </c>
      <c r="AI45" s="2">
        <v>115.0327567</v>
      </c>
      <c r="AJ45" s="2">
        <v>115.8540867</v>
      </c>
      <c r="AK45" s="2">
        <v>117.6044341</v>
      </c>
      <c r="AL45" s="2">
        <v>109.0761296</v>
      </c>
      <c r="AM45" s="7" t="s">
        <v>0</v>
      </c>
      <c r="AN45" s="7" t="s">
        <v>0</v>
      </c>
      <c r="AO45" s="7">
        <v>104</v>
      </c>
      <c r="AP45" s="19">
        <v>8.748275862068965</v>
      </c>
      <c r="AQ45" s="19">
        <v>9.269841269841269</v>
      </c>
      <c r="AR45" s="19">
        <v>9.375742574257426</v>
      </c>
      <c r="AS45" s="19">
        <v>9.287559808612441</v>
      </c>
      <c r="AT45" s="19">
        <v>9.491304347826087</v>
      </c>
      <c r="AU45" s="7">
        <f t="shared" si="17"/>
        <v>9.385499680670868</v>
      </c>
      <c r="AV45" s="7">
        <f t="shared" si="18"/>
        <v>8.789847715736041</v>
      </c>
      <c r="AW45" s="7">
        <v>3614.0350877192977</v>
      </c>
      <c r="AX45" s="7">
        <v>3788.4615384615386</v>
      </c>
      <c r="BA45" s="8"/>
      <c r="BB45" s="8"/>
      <c r="BH45" s="7">
        <v>338</v>
      </c>
      <c r="BI45" s="7">
        <v>333</v>
      </c>
      <c r="BK45" s="20">
        <v>2832</v>
      </c>
      <c r="BL45" s="20">
        <v>2818</v>
      </c>
      <c r="BM45" s="20">
        <v>2830</v>
      </c>
      <c r="BN45" s="20">
        <v>2850</v>
      </c>
      <c r="BO45" s="20">
        <v>2864</v>
      </c>
      <c r="BP45" s="20">
        <v>2876</v>
      </c>
      <c r="BQ45" s="20">
        <v>2884</v>
      </c>
      <c r="BR45" s="20">
        <v>2900</v>
      </c>
      <c r="BS45" s="20">
        <v>2913</v>
      </c>
      <c r="BT45" s="20">
        <v>2926</v>
      </c>
      <c r="BU45" s="20">
        <v>2950</v>
      </c>
      <c r="BV45" s="20">
        <v>2978</v>
      </c>
      <c r="BW45" s="20">
        <v>3024</v>
      </c>
      <c r="BX45" s="20">
        <v>3073</v>
      </c>
      <c r="BY45" s="20">
        <v>3124</v>
      </c>
      <c r="BZ45" s="20">
        <v>3177</v>
      </c>
      <c r="CA45" s="20">
        <v>3228</v>
      </c>
      <c r="CB45" s="20">
        <v>3272</v>
      </c>
      <c r="CC45" s="20">
        <v>3314</v>
      </c>
      <c r="CD45" s="20">
        <v>3368</v>
      </c>
      <c r="CE45" s="20">
        <v>3401</v>
      </c>
      <c r="CF45" s="20">
        <v>3443</v>
      </c>
      <c r="CG45" s="20">
        <v>3480</v>
      </c>
      <c r="CH45" s="20">
        <v>3505</v>
      </c>
      <c r="CI45" s="20">
        <v>3529</v>
      </c>
      <c r="CJ45" s="20">
        <v>3541</v>
      </c>
      <c r="CK45" s="20">
        <v>3542</v>
      </c>
      <c r="CL45" s="20">
        <v>3543</v>
      </c>
      <c r="CM45" s="20">
        <v>3531</v>
      </c>
      <c r="CN45" s="20">
        <v>3510</v>
      </c>
      <c r="CO45" s="20">
        <v>3506</v>
      </c>
      <c r="CP45" s="20">
        <v>3526</v>
      </c>
      <c r="CQ45" s="20">
        <v>3555</v>
      </c>
      <c r="CR45" s="20">
        <v>3574</v>
      </c>
      <c r="CS45" s="20">
        <v>3586</v>
      </c>
      <c r="CT45" s="20">
        <v>3601.3</v>
      </c>
      <c r="CU45" s="20">
        <v>3626.1</v>
      </c>
      <c r="CV45" s="20">
        <v>3660.6</v>
      </c>
      <c r="CW45" s="20">
        <v>3704.9</v>
      </c>
      <c r="CX45" s="20">
        <v>3744.7</v>
      </c>
      <c r="CY45" s="20">
        <v>3786.9</v>
      </c>
      <c r="DA45" s="2">
        <v>57.7275953389831</v>
      </c>
      <c r="DB45" s="2">
        <v>57.6147426981919</v>
      </c>
      <c r="DC45" s="2">
        <v>57.6497050847458</v>
      </c>
      <c r="DD45" s="2">
        <v>57.776547056972</v>
      </c>
      <c r="DE45" s="2">
        <v>58.6529256101147</v>
      </c>
      <c r="DF45" s="2">
        <v>59.7623248587571</v>
      </c>
      <c r="DG45" s="2">
        <v>61.3188886987278</v>
      </c>
      <c r="DH45" s="7">
        <f>PWT!DS45</f>
        <v>64.2967962243198</v>
      </c>
      <c r="DI45" s="7">
        <f>PWT!DX45</f>
        <v>67.0268845545598</v>
      </c>
      <c r="DK45" s="7">
        <v>6.4</v>
      </c>
      <c r="DL45" s="10">
        <v>6.78</v>
      </c>
      <c r="DM45" s="9">
        <v>9.35</v>
      </c>
    </row>
    <row r="46" spans="1:117" ht="12.75">
      <c r="A46" s="15" t="s">
        <v>45</v>
      </c>
      <c r="B46" s="15">
        <f t="shared" si="3"/>
        <v>10.801289690480163</v>
      </c>
      <c r="C46" s="15">
        <f t="shared" si="4"/>
        <v>9.637275</v>
      </c>
      <c r="D46" s="15">
        <f t="shared" si="5"/>
        <v>9.148286</v>
      </c>
      <c r="E46" s="15">
        <f t="shared" si="6"/>
        <v>12.461389442864293</v>
      </c>
      <c r="F46" s="15"/>
      <c r="G46" s="7">
        <v>0.062412</v>
      </c>
      <c r="H46" s="7">
        <v>0.0831242</v>
      </c>
      <c r="I46" s="7">
        <v>0.0990743</v>
      </c>
      <c r="J46" s="7">
        <v>0.1044361</v>
      </c>
      <c r="K46" s="7">
        <v>0.1083677</v>
      </c>
      <c r="L46" s="7">
        <v>0.1208222</v>
      </c>
      <c r="M46" s="7">
        <v>0.1351358</v>
      </c>
      <c r="N46" s="7">
        <v>0.1300635</v>
      </c>
      <c r="O46" s="7"/>
      <c r="P46" s="7">
        <f t="shared" si="14"/>
        <v>0.06226543363598586</v>
      </c>
      <c r="Q46" s="7">
        <f t="shared" si="7"/>
        <v>0.08310149576790289</v>
      </c>
      <c r="R46" s="7">
        <f t="shared" si="8"/>
        <v>0.09650233624093123</v>
      </c>
      <c r="S46" s="7">
        <f t="shared" si="9"/>
        <v>0.10116938288787307</v>
      </c>
      <c r="T46" s="7">
        <f t="shared" si="10"/>
        <v>0.10536816580974474</v>
      </c>
      <c r="U46" s="7">
        <f t="shared" si="11"/>
        <v>0.11746863689045405</v>
      </c>
      <c r="V46" s="7">
        <f t="shared" si="12"/>
        <v>0.13090295029505283</v>
      </c>
      <c r="W46" s="7">
        <f t="shared" si="16"/>
        <v>0.13004241113034987</v>
      </c>
      <c r="X46" s="7">
        <f>AO46*AV46/DI46/100</f>
        <v>0.12870136101286483</v>
      </c>
      <c r="Y46" s="7">
        <v>48</v>
      </c>
      <c r="Z46" s="7">
        <v>48</v>
      </c>
      <c r="AA46" s="2">
        <v>56.85375778</v>
      </c>
      <c r="AB46" s="2">
        <v>65.67682623</v>
      </c>
      <c r="AC46" s="2">
        <v>72.92367532</v>
      </c>
      <c r="AD46" s="2">
        <v>80.33287544</v>
      </c>
      <c r="AE46" s="2">
        <v>85.37581067</v>
      </c>
      <c r="AF46" s="2">
        <v>87.75224276</v>
      </c>
      <c r="AG46" s="2">
        <v>87.62631227</v>
      </c>
      <c r="AH46" s="2">
        <v>86.57734782</v>
      </c>
      <c r="AI46" s="2">
        <v>88.44361232</v>
      </c>
      <c r="AJ46" s="2">
        <v>88.01861961</v>
      </c>
      <c r="AK46" s="2">
        <v>87.59300176</v>
      </c>
      <c r="AL46" s="2">
        <v>86.52104355</v>
      </c>
      <c r="AM46" s="2">
        <v>90.83495517</v>
      </c>
      <c r="AN46" s="2">
        <v>92.96994146</v>
      </c>
      <c r="AO46" s="2">
        <v>93.25183221</v>
      </c>
      <c r="AP46" s="19">
        <v>10.221923335574983</v>
      </c>
      <c r="AQ46" s="19">
        <v>9.14616497829233</v>
      </c>
      <c r="AR46" s="19">
        <v>8.406395048994327</v>
      </c>
      <c r="AS46" s="19">
        <v>8.575478384124734</v>
      </c>
      <c r="AT46" s="19">
        <v>9.141630901287554</v>
      </c>
      <c r="AU46" s="7">
        <f t="shared" si="17"/>
        <v>8.999098286744815</v>
      </c>
      <c r="AV46" s="7">
        <f t="shared" si="18"/>
        <v>8.617610062893082</v>
      </c>
      <c r="AW46" s="7">
        <v>5392.857142857143</v>
      </c>
      <c r="AX46" s="7">
        <v>6115.384615384615</v>
      </c>
      <c r="BA46" s="7">
        <v>162</v>
      </c>
      <c r="BB46" s="7">
        <v>264</v>
      </c>
      <c r="BC46" s="7">
        <v>304</v>
      </c>
      <c r="BD46" s="7">
        <v>316</v>
      </c>
      <c r="BE46" s="7">
        <v>326</v>
      </c>
      <c r="BF46" s="7">
        <v>363</v>
      </c>
      <c r="BG46" s="7">
        <v>426</v>
      </c>
      <c r="BH46" s="7">
        <v>499</v>
      </c>
      <c r="BI46" s="7">
        <v>527</v>
      </c>
      <c r="BK46" s="20">
        <v>2114</v>
      </c>
      <c r="BL46" s="20">
        <v>2185</v>
      </c>
      <c r="BM46" s="20">
        <v>2293</v>
      </c>
      <c r="BN46" s="20">
        <v>2379</v>
      </c>
      <c r="BO46" s="20">
        <v>2475</v>
      </c>
      <c r="BP46" s="20">
        <v>2563</v>
      </c>
      <c r="BQ46" s="20">
        <v>2629</v>
      </c>
      <c r="BR46" s="20">
        <v>2745</v>
      </c>
      <c r="BS46" s="20">
        <v>2803</v>
      </c>
      <c r="BT46" s="20">
        <v>2877</v>
      </c>
      <c r="BU46" s="20">
        <v>2974</v>
      </c>
      <c r="BV46" s="20">
        <v>3069</v>
      </c>
      <c r="BW46" s="20">
        <v>3148</v>
      </c>
      <c r="BX46" s="20">
        <v>3278</v>
      </c>
      <c r="BY46" s="20">
        <v>3377</v>
      </c>
      <c r="BZ46" s="20">
        <v>3455</v>
      </c>
      <c r="CA46" s="20">
        <v>3533</v>
      </c>
      <c r="CB46" s="20">
        <v>3613</v>
      </c>
      <c r="CC46" s="20">
        <v>3690</v>
      </c>
      <c r="CD46" s="20">
        <v>3786</v>
      </c>
      <c r="CE46" s="20">
        <v>3878</v>
      </c>
      <c r="CF46" s="20">
        <v>3956</v>
      </c>
      <c r="CG46" s="20">
        <v>4031</v>
      </c>
      <c r="CH46" s="20">
        <v>4105</v>
      </c>
      <c r="CI46" s="20">
        <v>4159</v>
      </c>
      <c r="CJ46" s="20">
        <v>4233</v>
      </c>
      <c r="CK46" s="20">
        <v>4299</v>
      </c>
      <c r="CL46" s="20">
        <v>4369</v>
      </c>
      <c r="CM46" s="20">
        <v>4442</v>
      </c>
      <c r="CN46" s="20">
        <v>4518</v>
      </c>
      <c r="CO46" s="20">
        <v>4660</v>
      </c>
      <c r="CP46" s="20">
        <v>4949</v>
      </c>
      <c r="CQ46" s="20">
        <v>5123</v>
      </c>
      <c r="CR46" s="20">
        <v>5261</v>
      </c>
      <c r="CS46" s="20">
        <v>5399</v>
      </c>
      <c r="CT46" s="20">
        <v>5545</v>
      </c>
      <c r="CU46" s="20">
        <v>5692</v>
      </c>
      <c r="CV46" s="20">
        <v>5836</v>
      </c>
      <c r="CW46" s="20">
        <v>5963</v>
      </c>
      <c r="CX46" s="20">
        <v>6105</v>
      </c>
      <c r="CY46" s="20">
        <v>6233.21</v>
      </c>
      <c r="DA46" s="2">
        <v>59.0750709555345</v>
      </c>
      <c r="DB46" s="2">
        <v>59.4959929769801</v>
      </c>
      <c r="DC46" s="2">
        <v>60.2218325487559</v>
      </c>
      <c r="DD46" s="2">
        <v>59.3747901591896</v>
      </c>
      <c r="DE46" s="2">
        <v>58.1793579164518</v>
      </c>
      <c r="DF46" s="2">
        <v>58.6448310890621</v>
      </c>
      <c r="DG46" s="2">
        <v>59.6223497854077</v>
      </c>
      <c r="DH46" s="7">
        <f>PWT!DS46</f>
        <v>60.9099909828674</v>
      </c>
      <c r="DI46" s="7">
        <f>PWT!DX46</f>
        <v>62.4397381124653</v>
      </c>
      <c r="DK46" s="7">
        <v>7.25</v>
      </c>
      <c r="DL46" s="10">
        <v>8.1</v>
      </c>
      <c r="DM46" s="9">
        <v>9.6</v>
      </c>
    </row>
    <row r="47" spans="1:117" ht="12.75">
      <c r="A47" s="15" t="s">
        <v>46</v>
      </c>
      <c r="B47" s="15">
        <f t="shared" si="3"/>
        <v>7.534894475197721</v>
      </c>
      <c r="C47" s="15">
        <f t="shared" si="4"/>
        <v>7.0795200000000005</v>
      </c>
      <c r="D47" s="15">
        <f t="shared" si="5"/>
        <v>6.697862000000001</v>
      </c>
      <c r="E47" s="15">
        <f t="shared" si="6"/>
        <v>8.665396055355897</v>
      </c>
      <c r="F47" s="15"/>
      <c r="G47" s="7">
        <v>0.0387684</v>
      </c>
      <c r="H47" s="7">
        <v>0.0574858</v>
      </c>
      <c r="I47" s="7">
        <v>0.0675143</v>
      </c>
      <c r="J47" s="7">
        <v>0.0811022</v>
      </c>
      <c r="K47" s="7">
        <v>0.0900224</v>
      </c>
      <c r="L47" s="7">
        <v>0.0898781</v>
      </c>
      <c r="M47" s="7">
        <v>0.0915857</v>
      </c>
      <c r="N47" s="7">
        <v>0.0812688</v>
      </c>
      <c r="O47" s="7"/>
      <c r="P47" s="7">
        <f t="shared" si="14"/>
        <v>0</v>
      </c>
      <c r="Q47" s="7">
        <f t="shared" si="7"/>
        <v>0</v>
      </c>
      <c r="R47" s="7">
        <f t="shared" si="8"/>
        <v>0.06680421027473679</v>
      </c>
      <c r="S47" s="7">
        <f t="shared" si="9"/>
        <v>0.08152098698275158</v>
      </c>
      <c r="T47" s="7">
        <f t="shared" si="10"/>
        <v>0.08943170921493904</v>
      </c>
      <c r="U47" s="7">
        <f t="shared" si="11"/>
        <v>0.09024435462677102</v>
      </c>
      <c r="V47" s="7">
        <f t="shared" si="12"/>
        <v>0.09039805016516819</v>
      </c>
      <c r="W47" s="7">
        <f t="shared" si="16"/>
        <v>0.0863482678153732</v>
      </c>
      <c r="X47" s="7">
        <f>AO47*AV47/DI47/100</f>
        <v>0.07543533495242163</v>
      </c>
      <c r="Y47" s="7">
        <v>35</v>
      </c>
      <c r="Z47" s="7">
        <v>47</v>
      </c>
      <c r="AA47" s="2">
        <v>60.79019256</v>
      </c>
      <c r="AB47" s="2">
        <v>70.5847971</v>
      </c>
      <c r="AC47" s="2">
        <v>71.79204016</v>
      </c>
      <c r="AD47" s="2">
        <v>73.13306776</v>
      </c>
      <c r="AE47" s="2">
        <v>82.76577477</v>
      </c>
      <c r="AF47" s="2">
        <v>84.6203434</v>
      </c>
      <c r="AG47" s="2">
        <v>86.38420341</v>
      </c>
      <c r="AH47" s="2">
        <v>91.12049948</v>
      </c>
      <c r="AI47" s="2">
        <v>92.79079668</v>
      </c>
      <c r="AJ47" s="2">
        <v>93.91548734</v>
      </c>
      <c r="AK47" s="2">
        <v>94.64599701</v>
      </c>
      <c r="AL47" s="2">
        <v>94.58804933</v>
      </c>
      <c r="AM47" s="2">
        <v>91.67230433</v>
      </c>
      <c r="AN47" s="2">
        <v>92.76748159</v>
      </c>
      <c r="AO47" s="2">
        <v>95.93087017</v>
      </c>
      <c r="AP47" s="19">
        <v>7.091851232762222</v>
      </c>
      <c r="AQ47" s="19">
        <v>7.359067357512954</v>
      </c>
      <c r="AR47" s="19">
        <v>8.044592166726554</v>
      </c>
      <c r="AS47" s="19">
        <v>8.351537606520933</v>
      </c>
      <c r="AT47" s="19">
        <v>7.515515610217598</v>
      </c>
      <c r="AU47" s="7">
        <f t="shared" si="17"/>
        <v>6.291360679083015</v>
      </c>
      <c r="AV47" s="7">
        <f t="shared" si="18"/>
        <v>5.314037057832679</v>
      </c>
      <c r="AW47" s="7">
        <v>57416.666666666664</v>
      </c>
      <c r="AX47" s="7">
        <v>57451.6129032258</v>
      </c>
      <c r="BA47" s="8"/>
      <c r="BB47" s="8"/>
      <c r="BH47" s="7">
        <v>3605</v>
      </c>
      <c r="BI47" s="7">
        <v>3053</v>
      </c>
      <c r="BK47" s="20">
        <v>50199.907</v>
      </c>
      <c r="BL47" s="20">
        <v>50535.906</v>
      </c>
      <c r="BM47" s="20">
        <v>50879.905</v>
      </c>
      <c r="BN47" s="20">
        <v>51251.905</v>
      </c>
      <c r="BO47" s="20">
        <v>51674.904</v>
      </c>
      <c r="BP47" s="20">
        <v>52111.903</v>
      </c>
      <c r="BQ47" s="20">
        <v>52518.902</v>
      </c>
      <c r="BR47" s="20">
        <v>52900.902</v>
      </c>
      <c r="BS47" s="20">
        <v>53235.901</v>
      </c>
      <c r="BT47" s="20">
        <v>53537.901</v>
      </c>
      <c r="BU47" s="20">
        <v>53821.9</v>
      </c>
      <c r="BV47" s="20">
        <v>54073.5</v>
      </c>
      <c r="BW47" s="20">
        <v>54381.3</v>
      </c>
      <c r="BX47" s="20">
        <v>54751.4</v>
      </c>
      <c r="BY47" s="20">
        <v>55110.9</v>
      </c>
      <c r="BZ47" s="20">
        <v>55441</v>
      </c>
      <c r="CA47" s="20">
        <v>55718.3</v>
      </c>
      <c r="CB47" s="20">
        <v>55955.4</v>
      </c>
      <c r="CC47" s="20">
        <v>56155.1</v>
      </c>
      <c r="CD47" s="20">
        <v>56317.7</v>
      </c>
      <c r="CE47" s="20">
        <v>56433.9</v>
      </c>
      <c r="CF47" s="20">
        <v>56510.3</v>
      </c>
      <c r="CG47" s="20">
        <v>56543.5</v>
      </c>
      <c r="CH47" s="20">
        <v>56564.1</v>
      </c>
      <c r="CI47" s="20">
        <v>56576.7</v>
      </c>
      <c r="CJ47" s="20">
        <v>56593.1</v>
      </c>
      <c r="CK47" s="20">
        <v>56596.2</v>
      </c>
      <c r="CL47" s="20">
        <v>56601.9</v>
      </c>
      <c r="CM47" s="20">
        <v>56629.3</v>
      </c>
      <c r="CN47" s="20">
        <v>56671.8</v>
      </c>
      <c r="CO47" s="20">
        <v>56719.2</v>
      </c>
      <c r="CP47" s="20">
        <v>56750.7</v>
      </c>
      <c r="CQ47" s="20">
        <v>56858.8</v>
      </c>
      <c r="CR47" s="20">
        <v>57049.4</v>
      </c>
      <c r="CS47" s="20">
        <v>57203.5</v>
      </c>
      <c r="CT47" s="20">
        <v>57300.8</v>
      </c>
      <c r="CU47" s="20">
        <v>57397</v>
      </c>
      <c r="CV47" s="20">
        <v>57512.2</v>
      </c>
      <c r="CW47" s="20">
        <v>57588</v>
      </c>
      <c r="CX47" s="20">
        <v>57646.3</v>
      </c>
      <c r="CY47" s="20">
        <v>57728.3</v>
      </c>
      <c r="DA47" s="2">
        <v>65.9227045816733</v>
      </c>
      <c r="DB47" s="2">
        <v>65.7335533082591</v>
      </c>
      <c r="DC47" s="2">
        <v>64.5341064992011</v>
      </c>
      <c r="DD47" s="2">
        <v>63.7183497772407</v>
      </c>
      <c r="DE47" s="2">
        <v>64.5786252968069</v>
      </c>
      <c r="DF47" s="2">
        <v>67.6799749085576</v>
      </c>
      <c r="DG47" s="2">
        <v>68.8098328602408</v>
      </c>
      <c r="DH47" s="7">
        <f>PWT!DS47</f>
        <v>68.4271056219845</v>
      </c>
      <c r="DI47" s="7">
        <f>PWT!DX47</f>
        <v>67.5784364707922</v>
      </c>
      <c r="DK47" s="7">
        <v>4.7</v>
      </c>
      <c r="DL47" s="10">
        <v>5.51</v>
      </c>
      <c r="DM47" s="9">
        <v>7.18</v>
      </c>
    </row>
    <row r="48" spans="1:117" ht="12.75">
      <c r="A48" s="15" t="s">
        <v>202</v>
      </c>
      <c r="B48" s="15">
        <f t="shared" si="3"/>
        <v>11.418109191603737</v>
      </c>
      <c r="C48" s="15">
        <f t="shared" si="4"/>
        <v>11.13095666666667</v>
      </c>
      <c r="D48" s="15">
        <f t="shared" si="5"/>
        <v>10.869590000000002</v>
      </c>
      <c r="E48" s="15">
        <f t="shared" si="6"/>
        <v>12.605430544886719</v>
      </c>
      <c r="F48" s="15"/>
      <c r="G48" s="7">
        <v>0.074657</v>
      </c>
      <c r="H48" s="7">
        <v>0.0962455</v>
      </c>
      <c r="I48" s="7">
        <v>0.0848318</v>
      </c>
      <c r="J48" s="7">
        <v>0.141624</v>
      </c>
      <c r="K48" s="7">
        <v>0.1461212</v>
      </c>
      <c r="L48" s="7">
        <v>0.1243779</v>
      </c>
      <c r="M48" s="7">
        <v>0.1195023</v>
      </c>
      <c r="N48" s="7"/>
      <c r="O48" s="7"/>
      <c r="P48" s="7">
        <f t="shared" si="14"/>
        <v>0.019909104483480326</v>
      </c>
      <c r="Q48" s="7">
        <f t="shared" si="7"/>
        <v>0.030187164861429815</v>
      </c>
      <c r="R48" s="7">
        <f t="shared" si="8"/>
        <v>0.08474646754058628</v>
      </c>
      <c r="S48" s="7">
        <f t="shared" si="9"/>
        <v>0.1414010867321606</v>
      </c>
      <c r="T48" s="7">
        <f t="shared" si="10"/>
        <v>0.14627549272618767</v>
      </c>
      <c r="U48" s="7">
        <f t="shared" si="11"/>
        <v>0.12736142915526436</v>
      </c>
      <c r="V48" s="7">
        <f t="shared" si="12"/>
        <v>0.12013398184516105</v>
      </c>
      <c r="W48" s="7">
        <f t="shared" si="16"/>
        <v>0.1093751089319129</v>
      </c>
      <c r="X48" s="7">
        <f>AO48*AV48/DI48/100</f>
        <v>0.13089501831242317</v>
      </c>
      <c r="Y48" s="7">
        <v>12</v>
      </c>
      <c r="Z48" s="7">
        <v>16</v>
      </c>
      <c r="AA48" s="2">
        <v>45.55764649</v>
      </c>
      <c r="AB48" s="2">
        <v>59.05996253</v>
      </c>
      <c r="AC48" s="2">
        <v>66.72020403</v>
      </c>
      <c r="AD48" s="2">
        <v>59.42215923</v>
      </c>
      <c r="AE48" s="2">
        <v>65.33633774</v>
      </c>
      <c r="AF48" s="2">
        <v>65.33269846</v>
      </c>
      <c r="AG48" s="2">
        <v>65.28988285</v>
      </c>
      <c r="AH48" s="2">
        <v>65.3355417</v>
      </c>
      <c r="AI48" s="2">
        <v>65.48326093</v>
      </c>
      <c r="AJ48" s="2">
        <v>65.74339867</v>
      </c>
      <c r="AK48" s="2">
        <v>66.14820526</v>
      </c>
      <c r="AL48" s="7" t="s">
        <v>0</v>
      </c>
      <c r="AM48" s="2">
        <v>84.1837515</v>
      </c>
      <c r="AN48" s="2">
        <v>83.56675799</v>
      </c>
      <c r="AO48" s="2">
        <v>83.33443127</v>
      </c>
      <c r="AP48" s="19">
        <v>8.828250401284109</v>
      </c>
      <c r="AQ48" s="19">
        <v>11.723795330352708</v>
      </c>
      <c r="AR48" s="19">
        <v>11.626816690107828</v>
      </c>
      <c r="AS48" s="19">
        <v>12.072173423910693</v>
      </c>
      <c r="AT48" s="19">
        <v>10.567921780736427</v>
      </c>
      <c r="AU48" s="7">
        <f t="shared" si="17"/>
        <v>9.793426113159668</v>
      </c>
      <c r="AV48" s="7">
        <f t="shared" si="18"/>
        <v>9.73076923076923</v>
      </c>
      <c r="AW48" s="7">
        <v>2500</v>
      </c>
      <c r="AX48" s="7">
        <v>2600</v>
      </c>
      <c r="BA48" s="7">
        <v>146</v>
      </c>
      <c r="BB48" s="7">
        <v>170</v>
      </c>
      <c r="BC48" s="7">
        <v>165</v>
      </c>
      <c r="BD48" s="7">
        <v>236</v>
      </c>
      <c r="BE48" s="7">
        <v>248</v>
      </c>
      <c r="BF48" s="7">
        <v>279</v>
      </c>
      <c r="BG48" s="7">
        <v>254</v>
      </c>
      <c r="BH48" s="7">
        <v>247</v>
      </c>
      <c r="BI48" s="7">
        <v>253</v>
      </c>
      <c r="BK48" s="20">
        <v>1629</v>
      </c>
      <c r="BL48" s="20">
        <v>1651.92</v>
      </c>
      <c r="BM48" s="20">
        <v>1678.47</v>
      </c>
      <c r="BN48" s="20">
        <v>1707.02</v>
      </c>
      <c r="BO48" s="20">
        <v>1734.76</v>
      </c>
      <c r="BP48" s="20">
        <v>1760</v>
      </c>
      <c r="BQ48" s="20">
        <v>1783.12</v>
      </c>
      <c r="BR48" s="20">
        <v>1803.89</v>
      </c>
      <c r="BS48" s="20">
        <v>1823.71</v>
      </c>
      <c r="BT48" s="20">
        <v>1844.94</v>
      </c>
      <c r="BU48" s="20">
        <v>1869</v>
      </c>
      <c r="BV48" s="20">
        <v>1895.63</v>
      </c>
      <c r="BW48" s="20">
        <v>1925.16</v>
      </c>
      <c r="BX48" s="20">
        <v>1956.08</v>
      </c>
      <c r="BY48" s="20">
        <v>1985.85</v>
      </c>
      <c r="BZ48" s="20">
        <v>2013</v>
      </c>
      <c r="CA48" s="20">
        <v>2037.74</v>
      </c>
      <c r="CB48" s="20">
        <v>2059.51</v>
      </c>
      <c r="CC48" s="20">
        <v>2080.5</v>
      </c>
      <c r="CD48" s="20">
        <v>2104.31</v>
      </c>
      <c r="CE48" s="20">
        <v>2133</v>
      </c>
      <c r="CF48" s="20">
        <v>2162.3</v>
      </c>
      <c r="CG48" s="20">
        <v>2200.1</v>
      </c>
      <c r="CH48" s="20">
        <v>2240.8</v>
      </c>
      <c r="CI48" s="20">
        <v>2279.9</v>
      </c>
      <c r="CJ48" s="20">
        <v>2311.1</v>
      </c>
      <c r="CK48" s="20">
        <v>2335.8</v>
      </c>
      <c r="CL48" s="20">
        <v>2350.6</v>
      </c>
      <c r="CM48" s="20">
        <v>2356.4</v>
      </c>
      <c r="CN48" s="20">
        <v>2374.9</v>
      </c>
      <c r="CO48" s="20">
        <v>2403.5</v>
      </c>
      <c r="CP48" s="20">
        <v>2425.2</v>
      </c>
      <c r="CQ48" s="20">
        <v>2448</v>
      </c>
      <c r="CR48" s="20">
        <v>2471.6</v>
      </c>
      <c r="CS48" s="20">
        <v>2496</v>
      </c>
      <c r="CT48" s="20">
        <v>2522.1</v>
      </c>
      <c r="CU48" s="20">
        <v>2538</v>
      </c>
      <c r="CV48" s="20">
        <v>2554</v>
      </c>
      <c r="CW48" s="20">
        <v>2576</v>
      </c>
      <c r="CX48" s="20">
        <v>2590</v>
      </c>
      <c r="CY48" s="20">
        <v>2633</v>
      </c>
      <c r="DA48" s="2">
        <v>54.0208348680172</v>
      </c>
      <c r="DB48" s="2">
        <v>51.19575</v>
      </c>
      <c r="DC48" s="2">
        <v>47.4585339753879</v>
      </c>
      <c r="DD48" s="2">
        <v>48.9675807252857</v>
      </c>
      <c r="DE48" s="2">
        <v>53.0330520393812</v>
      </c>
      <c r="DF48" s="2">
        <v>56.3243217515469</v>
      </c>
      <c r="DG48" s="2">
        <v>57.4749372384937</v>
      </c>
      <c r="DH48" s="7">
        <f>PWT!DS48</f>
        <v>58.8665120967742</v>
      </c>
      <c r="DI48" s="7">
        <f>PWT!DX48</f>
        <v>61.9510299261562</v>
      </c>
      <c r="DK48" s="7">
        <v>2.54</v>
      </c>
      <c r="DL48" s="11">
        <v>999</v>
      </c>
      <c r="DM48" s="9">
        <v>5.26</v>
      </c>
    </row>
    <row r="49" spans="1:117" ht="12.75">
      <c r="A49" s="15" t="s">
        <v>48</v>
      </c>
      <c r="B49" s="15">
        <f t="shared" si="3"/>
        <v>10.638771242203255</v>
      </c>
      <c r="C49" s="15">
        <f t="shared" si="4"/>
        <v>10.929091666666666</v>
      </c>
      <c r="D49" s="15">
        <f t="shared" si="5"/>
        <v>11.036626</v>
      </c>
      <c r="E49" s="15">
        <f t="shared" si="6"/>
        <v>10.07041623596586</v>
      </c>
      <c r="F49" s="15"/>
      <c r="G49" s="7">
        <v>0.1153084</v>
      </c>
      <c r="H49" s="7">
        <v>0.1317709</v>
      </c>
      <c r="I49" s="7">
        <v>0.1100409</v>
      </c>
      <c r="J49" s="7">
        <v>0.0968484</v>
      </c>
      <c r="K49" s="7">
        <v>0.0978627</v>
      </c>
      <c r="L49" s="7">
        <v>0.1039142</v>
      </c>
      <c r="M49" s="7">
        <v>0.1127648</v>
      </c>
      <c r="N49" s="7">
        <v>0.1015493</v>
      </c>
      <c r="O49" s="7"/>
      <c r="P49" s="7">
        <f t="shared" si="14"/>
        <v>0</v>
      </c>
      <c r="Q49" s="7">
        <f t="shared" si="7"/>
        <v>0</v>
      </c>
      <c r="R49" s="7">
        <f t="shared" si="8"/>
        <v>0.10977772656520832</v>
      </c>
      <c r="S49" s="7">
        <f t="shared" si="9"/>
        <v>0.09743356544181754</v>
      </c>
      <c r="T49" s="7">
        <f t="shared" si="10"/>
        <v>0.09861382980475743</v>
      </c>
      <c r="U49" s="7">
        <f t="shared" si="11"/>
        <v>0.10331608396212681</v>
      </c>
      <c r="V49" s="7">
        <f t="shared" si="12"/>
        <v>0.1121413888927335</v>
      </c>
      <c r="W49" s="7">
        <f t="shared" si="16"/>
        <v>0.10145401081408378</v>
      </c>
      <c r="X49" s="7">
        <f>AO49*AV49/DI49/100</f>
        <v>0.08752510098420922</v>
      </c>
      <c r="Y49" s="7">
        <v>79</v>
      </c>
      <c r="Z49" s="7">
        <v>85</v>
      </c>
      <c r="AA49" s="2">
        <v>86.59122691</v>
      </c>
      <c r="AB49" s="2">
        <v>91.79855394</v>
      </c>
      <c r="AC49" s="2">
        <v>93.22083443</v>
      </c>
      <c r="AD49" s="2">
        <v>95.42258416</v>
      </c>
      <c r="AE49" s="2">
        <v>97.09868695</v>
      </c>
      <c r="AF49" s="2">
        <v>96.44490774</v>
      </c>
      <c r="AG49" s="2">
        <v>95.74277474</v>
      </c>
      <c r="AH49" s="2">
        <v>98.9377284</v>
      </c>
      <c r="AI49" s="2">
        <v>99.60071263</v>
      </c>
      <c r="AJ49" s="2">
        <v>103.4171256</v>
      </c>
      <c r="AK49" s="2">
        <v>106.8901827</v>
      </c>
      <c r="AL49" s="2">
        <v>101.799037</v>
      </c>
      <c r="AM49" s="2">
        <v>101.7283731</v>
      </c>
      <c r="AN49" s="2">
        <v>102.050797</v>
      </c>
      <c r="AO49" s="2">
        <v>102.4692949</v>
      </c>
      <c r="AP49" s="19">
        <v>8.735411471321695</v>
      </c>
      <c r="AQ49" s="19">
        <v>7.197303370786518</v>
      </c>
      <c r="AR49" s="19">
        <v>7.130463957055215</v>
      </c>
      <c r="AS49" s="19">
        <v>7.3822851498189</v>
      </c>
      <c r="AT49" s="19">
        <v>8.039760389367277</v>
      </c>
      <c r="AU49" s="7">
        <f t="shared" si="17"/>
        <v>6.816914868201003</v>
      </c>
      <c r="AV49" s="7">
        <f t="shared" si="18"/>
        <v>5.828238519533927</v>
      </c>
      <c r="AW49" s="7">
        <v>126974.35897435898</v>
      </c>
      <c r="AX49" s="7">
        <v>128735.29411764708</v>
      </c>
      <c r="BA49" s="8"/>
      <c r="BB49" s="8"/>
      <c r="BH49" s="7">
        <v>8560</v>
      </c>
      <c r="BI49" s="7">
        <v>7503</v>
      </c>
      <c r="BK49" s="20">
        <v>93530.401</v>
      </c>
      <c r="BL49" s="20">
        <v>94374.316</v>
      </c>
      <c r="BM49" s="20">
        <v>95257.991</v>
      </c>
      <c r="BN49" s="20">
        <v>96232.121</v>
      </c>
      <c r="BO49" s="20">
        <v>97240.047</v>
      </c>
      <c r="BP49" s="20">
        <v>98290.716</v>
      </c>
      <c r="BQ49" s="20">
        <v>99192.283</v>
      </c>
      <c r="BR49" s="20">
        <v>100121.68</v>
      </c>
      <c r="BS49" s="20">
        <v>100455.67</v>
      </c>
      <c r="BT49" s="20">
        <v>102554.03</v>
      </c>
      <c r="BU49" s="20">
        <v>103720</v>
      </c>
      <c r="BV49" s="20">
        <v>104750</v>
      </c>
      <c r="BW49" s="20">
        <v>106180</v>
      </c>
      <c r="BX49" s="20">
        <v>108660</v>
      </c>
      <c r="BY49" s="20">
        <v>110160</v>
      </c>
      <c r="BZ49" s="20">
        <v>111520</v>
      </c>
      <c r="CA49" s="20">
        <v>112770</v>
      </c>
      <c r="CB49" s="20">
        <v>113880</v>
      </c>
      <c r="CC49" s="20">
        <v>114920</v>
      </c>
      <c r="CD49" s="20">
        <v>115880</v>
      </c>
      <c r="CE49" s="20">
        <v>116800</v>
      </c>
      <c r="CF49" s="20">
        <v>117650</v>
      </c>
      <c r="CG49" s="20">
        <v>118450</v>
      </c>
      <c r="CH49" s="20">
        <v>119260</v>
      </c>
      <c r="CI49" s="20">
        <v>120020</v>
      </c>
      <c r="CJ49" s="20">
        <v>120750</v>
      </c>
      <c r="CK49" s="20">
        <v>121490</v>
      </c>
      <c r="CL49" s="20">
        <v>122090</v>
      </c>
      <c r="CM49" s="20">
        <v>122610</v>
      </c>
      <c r="CN49" s="20">
        <v>123120</v>
      </c>
      <c r="CO49" s="20">
        <v>123540</v>
      </c>
      <c r="CP49" s="20">
        <v>123920</v>
      </c>
      <c r="CQ49" s="20">
        <v>124320</v>
      </c>
      <c r="CR49" s="20">
        <v>124670</v>
      </c>
      <c r="CS49" s="20">
        <v>124960</v>
      </c>
      <c r="CT49" s="20">
        <v>125570</v>
      </c>
      <c r="CU49" s="20">
        <v>125864</v>
      </c>
      <c r="CV49" s="20">
        <v>126166</v>
      </c>
      <c r="CW49" s="20">
        <v>126486</v>
      </c>
      <c r="CX49" s="20">
        <v>126686</v>
      </c>
      <c r="CY49" s="20">
        <v>126919</v>
      </c>
      <c r="DA49" s="2">
        <v>64.0547938231981</v>
      </c>
      <c r="DB49" s="2">
        <v>67.8148481538788</v>
      </c>
      <c r="DC49" s="2">
        <v>68.9037767981216</v>
      </c>
      <c r="DD49" s="2">
        <v>67.8105167053779</v>
      </c>
      <c r="DE49" s="2">
        <v>67.4051298145262</v>
      </c>
      <c r="DF49" s="2">
        <v>68.1826777580867</v>
      </c>
      <c r="DG49" s="2">
        <v>69.6130291329723</v>
      </c>
      <c r="DH49" s="7">
        <f>PWT!DS49</f>
        <v>69.4882080533168</v>
      </c>
      <c r="DI49" s="7">
        <f>PWT!DX49</f>
        <v>68.2336249704422</v>
      </c>
      <c r="DK49" s="7">
        <v>7.78</v>
      </c>
      <c r="DL49" s="10">
        <v>7.45</v>
      </c>
      <c r="DM49" s="9">
        <v>9.47</v>
      </c>
    </row>
    <row r="50" spans="1:117" ht="12.75">
      <c r="A50" s="15" t="s">
        <v>49</v>
      </c>
      <c r="B50" s="15">
        <f t="shared" si="3"/>
        <v>14.437822040393778</v>
      </c>
      <c r="C50" s="15">
        <f t="shared" si="4"/>
        <v>14.355021666666667</v>
      </c>
      <c r="D50" s="15">
        <f t="shared" si="5"/>
        <v>13.318648</v>
      </c>
      <c r="E50" s="15">
        <f t="shared" si="6"/>
        <v>16.476501672708793</v>
      </c>
      <c r="F50" s="15"/>
      <c r="G50" s="7">
        <v>0.1053738</v>
      </c>
      <c r="H50" s="7">
        <v>0.1379012</v>
      </c>
      <c r="I50" s="7">
        <v>0.0983836</v>
      </c>
      <c r="J50" s="7">
        <v>0.1339203</v>
      </c>
      <c r="K50" s="7">
        <v>0.1903535</v>
      </c>
      <c r="L50" s="7">
        <v>0.1953689</v>
      </c>
      <c r="M50" s="7">
        <v>0.1565292</v>
      </c>
      <c r="N50" s="7">
        <v>0.1541045</v>
      </c>
      <c r="O50" s="7"/>
      <c r="P50" s="7">
        <f t="shared" si="14"/>
        <v>0.053557464882246025</v>
      </c>
      <c r="Q50" s="7">
        <f t="shared" si="7"/>
        <v>0.0778408108939953</v>
      </c>
      <c r="R50" s="7">
        <f t="shared" si="8"/>
        <v>0.06942798523004934</v>
      </c>
      <c r="S50" s="7">
        <f t="shared" si="9"/>
        <v>0.09989109942699625</v>
      </c>
      <c r="T50" s="7">
        <f t="shared" si="10"/>
        <v>0.14446294415372518</v>
      </c>
      <c r="U50" s="7">
        <f t="shared" si="11"/>
        <v>0.1283944769153584</v>
      </c>
      <c r="V50" s="7">
        <f t="shared" si="12"/>
        <v>0.11000851543933698</v>
      </c>
      <c r="W50" s="7">
        <f t="shared" si="16"/>
        <v>0.11678701269477944</v>
      </c>
      <c r="X50" s="7">
        <f>AN50*AV50/DI50/100</f>
        <v>0.1647864709406603</v>
      </c>
      <c r="Y50" s="7">
        <v>24</v>
      </c>
      <c r="Z50" s="7">
        <v>38</v>
      </c>
      <c r="AA50" s="2">
        <v>32.76681023</v>
      </c>
      <c r="AB50" s="2">
        <v>47.543153</v>
      </c>
      <c r="AC50" s="2">
        <v>59.10829835</v>
      </c>
      <c r="AD50" s="2">
        <v>52.17227173</v>
      </c>
      <c r="AE50" s="2">
        <v>44.60098875</v>
      </c>
      <c r="AF50" s="2">
        <v>47.18475655</v>
      </c>
      <c r="AG50" s="2">
        <v>47.79106356</v>
      </c>
      <c r="AH50" s="2">
        <v>50.47694754</v>
      </c>
      <c r="AI50" s="2">
        <v>52.46049178</v>
      </c>
      <c r="AJ50" s="2">
        <v>55.27965676</v>
      </c>
      <c r="AK50" s="2">
        <v>56.32777221</v>
      </c>
      <c r="AL50" s="7" t="s">
        <v>0</v>
      </c>
      <c r="AM50" s="2">
        <v>87.9359274</v>
      </c>
      <c r="AN50" s="2">
        <v>87.66262056</v>
      </c>
      <c r="AO50" s="7" t="s">
        <v>0</v>
      </c>
      <c r="AP50" s="19">
        <v>10.809018567639257</v>
      </c>
      <c r="AQ50" s="19">
        <v>10.497237569060774</v>
      </c>
      <c r="AR50" s="19">
        <v>11.600183402109124</v>
      </c>
      <c r="AS50" s="19">
        <v>12.14069591527988</v>
      </c>
      <c r="AT50" s="19">
        <v>12.334384858044164</v>
      </c>
      <c r="AU50" s="7">
        <f t="shared" si="17"/>
        <v>11.847437425506556</v>
      </c>
      <c r="AV50" s="7">
        <f t="shared" si="18"/>
        <v>10.978313253012049</v>
      </c>
      <c r="AW50" s="7">
        <v>4300</v>
      </c>
      <c r="AX50" s="7">
        <v>4955.223880597015</v>
      </c>
      <c r="BA50" s="7">
        <v>97</v>
      </c>
      <c r="BB50" s="7">
        <v>119</v>
      </c>
      <c r="BC50" s="7">
        <v>163</v>
      </c>
      <c r="BD50" s="7">
        <v>190</v>
      </c>
      <c r="BE50" s="7">
        <v>253</v>
      </c>
      <c r="BF50" s="7">
        <v>321</v>
      </c>
      <c r="BG50" s="7">
        <v>391</v>
      </c>
      <c r="BH50" s="7">
        <v>497</v>
      </c>
      <c r="BI50" s="7">
        <v>544</v>
      </c>
      <c r="BK50" s="20">
        <v>844</v>
      </c>
      <c r="BL50" s="20">
        <v>891.45</v>
      </c>
      <c r="BM50" s="20">
        <v>943.09</v>
      </c>
      <c r="BN50" s="20">
        <v>999.39</v>
      </c>
      <c r="BO50" s="20">
        <v>1061</v>
      </c>
      <c r="BP50" s="20">
        <v>1128</v>
      </c>
      <c r="BQ50" s="20">
        <v>1200.29</v>
      </c>
      <c r="BR50" s="20">
        <v>1278.42</v>
      </c>
      <c r="BS50" s="20">
        <v>1358.92</v>
      </c>
      <c r="BT50" s="20">
        <v>1436.52</v>
      </c>
      <c r="BU50" s="20">
        <v>1508</v>
      </c>
      <c r="BV50" s="20">
        <v>1573.85</v>
      </c>
      <c r="BW50" s="20">
        <v>1633.56</v>
      </c>
      <c r="BX50" s="20">
        <v>1689.93</v>
      </c>
      <c r="BY50" s="20">
        <v>1747.71</v>
      </c>
      <c r="BZ50" s="20">
        <v>1810</v>
      </c>
      <c r="CA50" s="20">
        <v>1876.27</v>
      </c>
      <c r="CB50" s="20">
        <v>1946.63</v>
      </c>
      <c r="CC50" s="20">
        <v>2021.11</v>
      </c>
      <c r="CD50" s="20">
        <v>2099.31</v>
      </c>
      <c r="CE50" s="20">
        <v>2181</v>
      </c>
      <c r="CF50" s="20">
        <v>2267.25</v>
      </c>
      <c r="CG50" s="20">
        <v>2359.76</v>
      </c>
      <c r="CH50" s="20">
        <v>2455.9</v>
      </c>
      <c r="CI50" s="20">
        <v>2551.3</v>
      </c>
      <c r="CJ50" s="20">
        <v>2644</v>
      </c>
      <c r="CK50" s="20">
        <v>2744</v>
      </c>
      <c r="CL50" s="20">
        <v>2846</v>
      </c>
      <c r="CM50" s="20">
        <v>2948</v>
      </c>
      <c r="CN50" s="20">
        <v>3056</v>
      </c>
      <c r="CO50" s="20">
        <v>3170</v>
      </c>
      <c r="CP50" s="20">
        <v>3545</v>
      </c>
      <c r="CQ50" s="20">
        <v>3733</v>
      </c>
      <c r="CR50" s="20">
        <v>3905.93</v>
      </c>
      <c r="CS50" s="20">
        <v>4060.84</v>
      </c>
      <c r="CT50" s="20">
        <v>4195</v>
      </c>
      <c r="CU50" s="20">
        <v>4314.23</v>
      </c>
      <c r="CV50" s="20">
        <v>4459.12</v>
      </c>
      <c r="CW50" s="20">
        <v>4597.35</v>
      </c>
      <c r="CX50" s="20">
        <v>4739.87</v>
      </c>
      <c r="CY50" s="20">
        <v>4886.81</v>
      </c>
      <c r="DA50" s="2">
        <v>51.5015758293839</v>
      </c>
      <c r="DB50" s="2">
        <v>51.5008156028369</v>
      </c>
      <c r="DC50" s="2">
        <v>51.0135875331565</v>
      </c>
      <c r="DD50" s="2">
        <v>49.9615856353591</v>
      </c>
      <c r="DE50" s="2">
        <v>47.4631820265933</v>
      </c>
      <c r="DF50" s="2">
        <v>49.3329387291982</v>
      </c>
      <c r="DG50" s="2">
        <v>50.0075615141956</v>
      </c>
      <c r="DH50" s="7">
        <f>PWT!DS50</f>
        <v>56.0783480333731</v>
      </c>
      <c r="DI50" s="7">
        <f>PWT!DX50</f>
        <v>58.4021068959096</v>
      </c>
      <c r="DK50" s="7">
        <v>2.33</v>
      </c>
      <c r="DL50" s="10">
        <v>3.25</v>
      </c>
      <c r="DM50" s="9">
        <v>6.91</v>
      </c>
    </row>
    <row r="51" spans="1:117" ht="12.75">
      <c r="A51" s="15" t="s">
        <v>50</v>
      </c>
      <c r="B51" s="15">
        <f t="shared" si="3"/>
        <v>3.6627948398706396</v>
      </c>
      <c r="C51" s="15">
        <f t="shared" si="4"/>
        <v>2.4978716666666667</v>
      </c>
      <c r="D51" s="15">
        <f t="shared" si="5"/>
        <v>2.0534380000000003</v>
      </c>
      <c r="E51" s="15">
        <f t="shared" si="6"/>
        <v>5.40765871176715</v>
      </c>
      <c r="F51" s="15"/>
      <c r="G51" s="7">
        <v>0.0032494</v>
      </c>
      <c r="H51" s="7">
        <v>0.0076869</v>
      </c>
      <c r="I51" s="7">
        <v>0.0193269</v>
      </c>
      <c r="J51" s="7">
        <v>0.0290054</v>
      </c>
      <c r="K51" s="7">
        <v>0.0434033</v>
      </c>
      <c r="L51" s="7">
        <v>0.0472004</v>
      </c>
      <c r="M51" s="7">
        <v>0.0544106</v>
      </c>
      <c r="N51" s="7">
        <v>0.0570643</v>
      </c>
      <c r="O51" s="7"/>
      <c r="P51" s="7">
        <f t="shared" si="14"/>
        <v>0.004776559065162167</v>
      </c>
      <c r="Q51" s="7">
        <f t="shared" si="7"/>
        <v>0.007620707520604928</v>
      </c>
      <c r="R51" s="7">
        <f t="shared" si="8"/>
        <v>0.019524986303437002</v>
      </c>
      <c r="S51" s="7">
        <f t="shared" si="9"/>
        <v>0.02933562803787609</v>
      </c>
      <c r="T51" s="7">
        <f t="shared" si="10"/>
        <v>0.04354211023163045</v>
      </c>
      <c r="U51" s="7">
        <f t="shared" si="11"/>
        <v>0.047940601939079945</v>
      </c>
      <c r="V51" s="7">
        <f t="shared" si="12"/>
        <v>0.0556166400531975</v>
      </c>
      <c r="W51" s="7">
        <f t="shared" si="16"/>
        <v>0.05562515700469179</v>
      </c>
      <c r="X51" s="7">
        <f>AO51*AV51/DI51/100</f>
        <v>0.0697434785836657</v>
      </c>
      <c r="Y51" s="7">
        <v>3</v>
      </c>
      <c r="Z51" s="7">
        <v>4</v>
      </c>
      <c r="AA51" s="2">
        <v>9.076248359</v>
      </c>
      <c r="AB51" s="2">
        <v>13.3254329</v>
      </c>
      <c r="AC51" s="2">
        <v>19.57854417</v>
      </c>
      <c r="AD51" s="2">
        <v>21.26997108</v>
      </c>
      <c r="AE51" s="2">
        <v>24.12367442</v>
      </c>
      <c r="AF51" s="2">
        <v>27.93207307</v>
      </c>
      <c r="AG51" s="2">
        <v>27.33997187</v>
      </c>
      <c r="AH51" s="2">
        <v>25.67730461</v>
      </c>
      <c r="AI51" s="2">
        <v>24.82871557</v>
      </c>
      <c r="AJ51" s="2">
        <v>24.39952472</v>
      </c>
      <c r="AK51" s="2">
        <v>23.92776156</v>
      </c>
      <c r="AL51" s="7" t="s">
        <v>0</v>
      </c>
      <c r="AM51" s="2">
        <v>29.84980729</v>
      </c>
      <c r="AN51" s="2">
        <v>28.36680745</v>
      </c>
      <c r="AO51" s="2">
        <v>30.64605806</v>
      </c>
      <c r="AP51" s="19">
        <v>10.280048704122455</v>
      </c>
      <c r="AQ51" s="19">
        <v>10.414089222036242</v>
      </c>
      <c r="AR51" s="19">
        <v>10.443722943722944</v>
      </c>
      <c r="AS51" s="19">
        <v>10.563132202707463</v>
      </c>
      <c r="AT51" s="19">
        <v>11.03515625</v>
      </c>
      <c r="AU51" s="7">
        <f t="shared" si="17"/>
        <v>11.592445620223398</v>
      </c>
      <c r="AV51" s="7">
        <f t="shared" si="18"/>
        <v>12.24933504933505</v>
      </c>
      <c r="AW51" s="7">
        <v>27319.444444444445</v>
      </c>
      <c r="AX51" s="7">
        <v>30671.052631578947</v>
      </c>
      <c r="BA51" s="7">
        <v>664</v>
      </c>
      <c r="BB51" s="7">
        <v>896</v>
      </c>
      <c r="BC51" s="7">
        <v>1182</v>
      </c>
      <c r="BD51" s="7">
        <v>1431</v>
      </c>
      <c r="BE51" s="7">
        <v>1737</v>
      </c>
      <c r="BF51" s="7">
        <v>2099</v>
      </c>
      <c r="BG51" s="7">
        <v>2599</v>
      </c>
      <c r="BH51" s="7">
        <v>3155</v>
      </c>
      <c r="BI51" s="7">
        <v>3757</v>
      </c>
      <c r="BK51" s="20">
        <v>8332</v>
      </c>
      <c r="BL51" s="20">
        <v>8591.73</v>
      </c>
      <c r="BM51" s="20">
        <v>8863.43</v>
      </c>
      <c r="BN51" s="20">
        <v>9147.06</v>
      </c>
      <c r="BO51" s="20">
        <v>9442.21</v>
      </c>
      <c r="BP51" s="20">
        <v>9749</v>
      </c>
      <c r="BQ51" s="20">
        <v>10068.39</v>
      </c>
      <c r="BR51" s="20">
        <v>10401.14</v>
      </c>
      <c r="BS51" s="20">
        <v>10748.92</v>
      </c>
      <c r="BT51" s="20">
        <v>11113.93</v>
      </c>
      <c r="BU51" s="20">
        <v>11498</v>
      </c>
      <c r="BV51" s="20">
        <v>11901.32</v>
      </c>
      <c r="BW51" s="20">
        <v>12323.55</v>
      </c>
      <c r="BX51" s="20">
        <v>12768.06</v>
      </c>
      <c r="BY51" s="20">
        <v>13239.66</v>
      </c>
      <c r="BZ51" s="20">
        <v>13741</v>
      </c>
      <c r="CA51" s="20">
        <v>14255</v>
      </c>
      <c r="CB51" s="20">
        <v>14794</v>
      </c>
      <c r="CC51" s="20">
        <v>15355</v>
      </c>
      <c r="CD51" s="20">
        <v>15944</v>
      </c>
      <c r="CE51" s="20">
        <v>16632</v>
      </c>
      <c r="CF51" s="20">
        <v>17253.11</v>
      </c>
      <c r="CG51" s="20">
        <v>17881.83</v>
      </c>
      <c r="CH51" s="20">
        <v>18522.81</v>
      </c>
      <c r="CI51" s="20">
        <v>19184.4</v>
      </c>
      <c r="CJ51" s="20">
        <v>19871</v>
      </c>
      <c r="CK51" s="20">
        <v>20578.56</v>
      </c>
      <c r="CL51" s="20">
        <v>21303.68</v>
      </c>
      <c r="CM51" s="20">
        <v>22043.55</v>
      </c>
      <c r="CN51" s="20">
        <v>22794.51</v>
      </c>
      <c r="CO51" s="20">
        <v>23552</v>
      </c>
      <c r="CP51" s="20">
        <v>24304.08</v>
      </c>
      <c r="CQ51" s="20">
        <v>25048.67</v>
      </c>
      <c r="CR51" s="20">
        <v>25783.62</v>
      </c>
      <c r="CS51" s="20">
        <v>26506.79</v>
      </c>
      <c r="CT51" s="20">
        <v>27216</v>
      </c>
      <c r="CU51" s="20">
        <v>27918.1</v>
      </c>
      <c r="CV51" s="20">
        <v>28043</v>
      </c>
      <c r="CW51" s="20">
        <v>28726</v>
      </c>
      <c r="CX51" s="20">
        <v>29416</v>
      </c>
      <c r="CY51" s="20">
        <v>30092</v>
      </c>
      <c r="DA51" s="2">
        <v>50.0524015842535</v>
      </c>
      <c r="DB51" s="2">
        <v>48.2405928813212</v>
      </c>
      <c r="DC51" s="2">
        <v>47.7871142807445</v>
      </c>
      <c r="DD51" s="2">
        <v>47.3050200130995</v>
      </c>
      <c r="DE51" s="2">
        <v>46.9598027898028</v>
      </c>
      <c r="DF51" s="2">
        <v>46.8658104775804</v>
      </c>
      <c r="DG51" s="2">
        <v>47.8649045131455</v>
      </c>
      <c r="DH51" s="7">
        <f>PWT!DS51</f>
        <v>50.8493240660946</v>
      </c>
      <c r="DI51" s="7">
        <f>PWT!DX51</f>
        <v>53.8249368602951</v>
      </c>
      <c r="DK51" s="7">
        <v>1.53</v>
      </c>
      <c r="DL51" s="11">
        <v>999</v>
      </c>
      <c r="DM51" s="9">
        <v>4.2</v>
      </c>
    </row>
    <row r="52" spans="1:117" ht="12.75">
      <c r="A52" s="15" t="s">
        <v>203</v>
      </c>
      <c r="B52" s="15">
        <f t="shared" si="3"/>
        <v>10.754512578195062</v>
      </c>
      <c r="C52" s="15">
        <f t="shared" si="4"/>
        <v>10.047988333333334</v>
      </c>
      <c r="D52" s="15">
        <f t="shared" si="5"/>
        <v>9.088278</v>
      </c>
      <c r="E52" s="15">
        <f t="shared" si="6"/>
        <v>13.339522640751111</v>
      </c>
      <c r="F52" s="15"/>
      <c r="G52" s="7">
        <v>0.0468958</v>
      </c>
      <c r="H52" s="7">
        <v>0.0593547</v>
      </c>
      <c r="I52" s="7">
        <v>0.0746151</v>
      </c>
      <c r="J52" s="7">
        <v>0.1200644</v>
      </c>
      <c r="K52" s="7">
        <v>0.1534839</v>
      </c>
      <c r="L52" s="7">
        <v>0.1484654</v>
      </c>
      <c r="M52" s="7">
        <v>0.1352326</v>
      </c>
      <c r="N52" s="7">
        <v>0.1244938</v>
      </c>
      <c r="O52" s="7"/>
      <c r="P52" s="7">
        <f t="shared" si="14"/>
        <v>0</v>
      </c>
      <c r="Q52" s="7">
        <f t="shared" si="7"/>
        <v>0</v>
      </c>
      <c r="R52" s="7">
        <f t="shared" si="8"/>
        <v>0.07467709912284883</v>
      </c>
      <c r="S52" s="7">
        <f t="shared" si="9"/>
        <v>0.11980966521887358</v>
      </c>
      <c r="T52" s="7">
        <f t="shared" si="10"/>
        <v>0.15339920750481592</v>
      </c>
      <c r="U52" s="7">
        <f t="shared" si="11"/>
        <v>0.1496073588117809</v>
      </c>
      <c r="V52" s="7">
        <f t="shared" si="12"/>
        <v>0.13473958318827398</v>
      </c>
      <c r="W52" s="7">
        <f t="shared" si="16"/>
        <v>0.12392800448900544</v>
      </c>
      <c r="X52" s="7">
        <f>AO52*AV52/DI52/100</f>
        <v>0.10586622754855009</v>
      </c>
      <c r="Y52" s="7">
        <v>27</v>
      </c>
      <c r="Z52" s="7">
        <v>34</v>
      </c>
      <c r="AA52" s="2">
        <v>41.61112459</v>
      </c>
      <c r="AB52" s="2">
        <v>56.34834557</v>
      </c>
      <c r="AC52" s="2">
        <v>78.13387198</v>
      </c>
      <c r="AD52" s="2">
        <v>91.6489976</v>
      </c>
      <c r="AE52" s="2">
        <v>89.83483168</v>
      </c>
      <c r="AF52" s="2">
        <v>88.87818406</v>
      </c>
      <c r="AG52" s="2">
        <v>90.65592333</v>
      </c>
      <c r="AH52" s="2">
        <v>94.61533933</v>
      </c>
      <c r="AI52" s="2">
        <v>97.69270755</v>
      </c>
      <c r="AJ52" s="2">
        <v>100.8679951</v>
      </c>
      <c r="AK52" s="2">
        <v>101.9655493</v>
      </c>
      <c r="AL52" s="2">
        <v>102.014166</v>
      </c>
      <c r="AM52" s="7" t="s">
        <v>0</v>
      </c>
      <c r="AN52" s="2">
        <v>97.42783499</v>
      </c>
      <c r="AO52" s="2">
        <v>94.11610032</v>
      </c>
      <c r="AP52" s="19">
        <v>9.804603481624758</v>
      </c>
      <c r="AQ52" s="19">
        <v>12.468695652173912</v>
      </c>
      <c r="AR52" s="19">
        <v>12.210033695245228</v>
      </c>
      <c r="AS52" s="19">
        <v>10.7319056261343</v>
      </c>
      <c r="AT52" s="19">
        <v>10.372780082987552</v>
      </c>
      <c r="AU52" s="7">
        <f t="shared" si="17"/>
        <v>8.71532166855166</v>
      </c>
      <c r="AV52" s="7">
        <f t="shared" si="18"/>
        <v>8.117142857142856</v>
      </c>
      <c r="AW52" s="7">
        <v>45392.1568627451</v>
      </c>
      <c r="AX52" s="7">
        <v>46666.66666666667</v>
      </c>
      <c r="BA52" s="8"/>
      <c r="BB52" s="8"/>
      <c r="BH52" s="7">
        <v>3930</v>
      </c>
      <c r="BI52" s="7">
        <v>3788</v>
      </c>
      <c r="BK52" s="20">
        <v>25252.067</v>
      </c>
      <c r="BL52" s="20">
        <v>25981.723</v>
      </c>
      <c r="BM52" s="20">
        <v>26700.361</v>
      </c>
      <c r="BN52" s="20">
        <v>27410.385</v>
      </c>
      <c r="BO52" s="20">
        <v>28114.196</v>
      </c>
      <c r="BP52" s="20">
        <v>28814.201</v>
      </c>
      <c r="BQ52" s="20">
        <v>29508.792</v>
      </c>
      <c r="BR52" s="20">
        <v>30196.363</v>
      </c>
      <c r="BS52" s="20">
        <v>30879.319</v>
      </c>
      <c r="BT52" s="20">
        <v>31560.064</v>
      </c>
      <c r="BU52" s="20">
        <v>32241</v>
      </c>
      <c r="BV52" s="20">
        <v>32883</v>
      </c>
      <c r="BW52" s="20">
        <v>33505</v>
      </c>
      <c r="BX52" s="20">
        <v>34103</v>
      </c>
      <c r="BY52" s="20">
        <v>34692</v>
      </c>
      <c r="BZ52" s="20">
        <v>35281</v>
      </c>
      <c r="CA52" s="20">
        <v>35849</v>
      </c>
      <c r="CB52" s="20">
        <v>36412</v>
      </c>
      <c r="CC52" s="20">
        <v>36969</v>
      </c>
      <c r="CD52" s="20">
        <v>37534</v>
      </c>
      <c r="CE52" s="20">
        <v>38124</v>
      </c>
      <c r="CF52" s="20">
        <v>38723</v>
      </c>
      <c r="CG52" s="20">
        <v>39326</v>
      </c>
      <c r="CH52" s="20">
        <v>39910</v>
      </c>
      <c r="CI52" s="20">
        <v>40406</v>
      </c>
      <c r="CJ52" s="20">
        <v>40806</v>
      </c>
      <c r="CK52" s="20">
        <v>41214</v>
      </c>
      <c r="CL52" s="20">
        <v>41622</v>
      </c>
      <c r="CM52" s="20">
        <v>42031</v>
      </c>
      <c r="CN52" s="20">
        <v>42449</v>
      </c>
      <c r="CO52" s="20">
        <v>42869</v>
      </c>
      <c r="CP52" s="20">
        <v>43296</v>
      </c>
      <c r="CQ52" s="20">
        <v>43748</v>
      </c>
      <c r="CR52" s="20">
        <v>44195</v>
      </c>
      <c r="CS52" s="20">
        <v>44642</v>
      </c>
      <c r="CT52" s="20">
        <v>45093</v>
      </c>
      <c r="CU52" s="20">
        <v>45545</v>
      </c>
      <c r="CV52" s="20">
        <v>45991</v>
      </c>
      <c r="CW52" s="20">
        <v>46430</v>
      </c>
      <c r="CX52" s="20">
        <v>46858</v>
      </c>
      <c r="CY52" s="20">
        <v>47275</v>
      </c>
      <c r="DA52" s="2">
        <v>54.7292136943567</v>
      </c>
      <c r="DB52" s="2">
        <v>53.4809214861549</v>
      </c>
      <c r="DC52" s="2">
        <v>54.6326225605363</v>
      </c>
      <c r="DD52" s="2">
        <v>58.6422113885661</v>
      </c>
      <c r="DE52" s="2">
        <v>62.1917951946281</v>
      </c>
      <c r="DF52" s="2">
        <v>65.7433164240553</v>
      </c>
      <c r="DG52" s="2">
        <v>69.1583668851618</v>
      </c>
      <c r="DH52" s="7">
        <f>PWT!DS52</f>
        <v>70.9361073780853</v>
      </c>
      <c r="DI52" s="7">
        <f>PWT!DX52</f>
        <v>72.1621851599728</v>
      </c>
      <c r="DK52" s="7">
        <v>4.25</v>
      </c>
      <c r="DL52" s="10">
        <v>4.91</v>
      </c>
      <c r="DM52" s="9">
        <v>10.84</v>
      </c>
    </row>
    <row r="53" spans="1:117" ht="12.75">
      <c r="A53" s="15" t="s">
        <v>52</v>
      </c>
      <c r="B53" s="15">
        <f>AVERAGE(P53:X53)*100</f>
        <v>3.473786780207708</v>
      </c>
      <c r="C53" s="15">
        <f>AVERAGE(P53:U53)*100</f>
        <v>2.165494744558496</v>
      </c>
      <c r="D53" s="15">
        <f>AVERAGE(P53:T53)*100</f>
        <v>1.7145477273000427</v>
      </c>
      <c r="E53" s="15">
        <f>AVERAGE(T53:X53)*100</f>
        <v>5.2283387287575644</v>
      </c>
      <c r="F53" s="15"/>
      <c r="G53" s="7"/>
      <c r="H53" s="7"/>
      <c r="I53" s="7"/>
      <c r="J53" s="7"/>
      <c r="K53" s="7"/>
      <c r="L53" s="7"/>
      <c r="M53" s="7"/>
      <c r="N53" s="7"/>
      <c r="O53" s="7"/>
      <c r="P53" s="7">
        <f t="shared" si="14"/>
        <v>0.005426136563099732</v>
      </c>
      <c r="Q53" s="7">
        <f t="shared" si="7"/>
        <v>0.007579280992571665</v>
      </c>
      <c r="R53" s="7">
        <f t="shared" si="8"/>
        <v>0.0130916749974196</v>
      </c>
      <c r="S53" s="7">
        <f t="shared" si="9"/>
        <v>0.025126781227724503</v>
      </c>
      <c r="T53" s="7">
        <f t="shared" si="10"/>
        <v>0.03450351258418663</v>
      </c>
      <c r="U53" s="7">
        <f t="shared" si="11"/>
        <v>0.044202298308507644</v>
      </c>
      <c r="V53" s="7">
        <f t="shared" si="12"/>
        <v>0.04731484850973646</v>
      </c>
      <c r="W53" s="7">
        <f t="shared" si="16"/>
        <v>0.05845411137767449</v>
      </c>
      <c r="X53" s="7">
        <f>AO53*AV53/DI53/100</f>
        <v>0.07694216565777301</v>
      </c>
      <c r="Y53" s="7">
        <v>3</v>
      </c>
      <c r="Z53" s="7">
        <v>4</v>
      </c>
      <c r="AA53" s="2">
        <v>6.943380524</v>
      </c>
      <c r="AB53" s="2">
        <v>13.11772995</v>
      </c>
      <c r="AC53" s="2">
        <v>17.94140597</v>
      </c>
      <c r="AD53" s="2">
        <v>23.27884999</v>
      </c>
      <c r="AE53" s="2">
        <v>25.29992128</v>
      </c>
      <c r="AF53" s="2">
        <v>24.6564967</v>
      </c>
      <c r="AG53" s="2">
        <v>25.93602533</v>
      </c>
      <c r="AH53" s="2">
        <v>26.84144161</v>
      </c>
      <c r="AI53" s="2">
        <v>29.18582407</v>
      </c>
      <c r="AJ53" s="2">
        <v>30.76687018</v>
      </c>
      <c r="AK53" s="2">
        <v>30.68691082</v>
      </c>
      <c r="AL53" s="7" t="s">
        <v>0</v>
      </c>
      <c r="AM53" s="2">
        <v>33.13836132</v>
      </c>
      <c r="AN53" s="2">
        <v>33.15021614</v>
      </c>
      <c r="AO53" s="2">
        <v>32.77610752</v>
      </c>
      <c r="AP53" s="19">
        <v>10.43233082706767</v>
      </c>
      <c r="AQ53" s="19">
        <v>10.530749789385004</v>
      </c>
      <c r="AR53" s="19">
        <v>10.549777117384844</v>
      </c>
      <c r="AS53" s="19">
        <v>10.419397116644822</v>
      </c>
      <c r="AT53" s="19">
        <v>10.336817653890824</v>
      </c>
      <c r="AU53" s="7">
        <f t="shared" si="17"/>
        <v>10.643821391484941</v>
      </c>
      <c r="AV53" s="7">
        <f t="shared" si="18"/>
        <v>13.127586206896552</v>
      </c>
      <c r="AW53" s="7">
        <v>1697.3684210526314</v>
      </c>
      <c r="AX53" s="7">
        <v>1790.1234567901233</v>
      </c>
      <c r="AY53" s="19"/>
      <c r="AZ53" s="19"/>
      <c r="BA53" s="7">
        <v>88</v>
      </c>
      <c r="BB53" s="7">
        <v>102</v>
      </c>
      <c r="BC53" s="7">
        <v>111</v>
      </c>
      <c r="BD53" s="7">
        <v>125</v>
      </c>
      <c r="BE53" s="7">
        <v>142</v>
      </c>
      <c r="BF53" s="7">
        <v>159</v>
      </c>
      <c r="BG53" s="7">
        <v>178</v>
      </c>
      <c r="BH53" s="7">
        <v>205</v>
      </c>
      <c r="BI53" s="7">
        <v>235</v>
      </c>
      <c r="BK53" s="20">
        <v>870</v>
      </c>
      <c r="BL53" s="20">
        <v>888.63</v>
      </c>
      <c r="BM53" s="20">
        <v>907.14</v>
      </c>
      <c r="BN53" s="20">
        <v>925.62</v>
      </c>
      <c r="BO53" s="20">
        <v>944.21</v>
      </c>
      <c r="BP53" s="20">
        <v>963</v>
      </c>
      <c r="BQ53" s="20">
        <v>982.11</v>
      </c>
      <c r="BR53" s="20">
        <v>1001.66</v>
      </c>
      <c r="BS53" s="20">
        <v>1021.74</v>
      </c>
      <c r="BT53" s="20">
        <v>1042.49</v>
      </c>
      <c r="BU53" s="20">
        <v>1064</v>
      </c>
      <c r="BV53" s="20">
        <v>1085.97</v>
      </c>
      <c r="BW53" s="20">
        <v>1109.13</v>
      </c>
      <c r="BX53" s="20">
        <v>1133.61</v>
      </c>
      <c r="BY53" s="20">
        <v>1159.55</v>
      </c>
      <c r="BZ53" s="20">
        <v>1187</v>
      </c>
      <c r="CA53" s="20">
        <v>1216.04</v>
      </c>
      <c r="CB53" s="20">
        <v>1246.78</v>
      </c>
      <c r="CC53" s="20">
        <v>1278.95</v>
      </c>
      <c r="CD53" s="20">
        <v>1312.12</v>
      </c>
      <c r="CE53" s="20">
        <v>1346</v>
      </c>
      <c r="CF53" s="20">
        <v>1380.62</v>
      </c>
      <c r="CG53" s="20">
        <v>1415.98</v>
      </c>
      <c r="CH53" s="20">
        <v>1452.02</v>
      </c>
      <c r="CI53" s="20">
        <v>1488.7</v>
      </c>
      <c r="CJ53" s="20">
        <v>1526</v>
      </c>
      <c r="CK53" s="20">
        <v>1563.9</v>
      </c>
      <c r="CL53" s="20">
        <v>1602.42</v>
      </c>
      <c r="CM53" s="20">
        <v>1641.58</v>
      </c>
      <c r="CN53" s="20">
        <v>1681.42</v>
      </c>
      <c r="CO53" s="20">
        <v>1722</v>
      </c>
      <c r="CP53" s="20">
        <v>1762.7</v>
      </c>
      <c r="CQ53" s="20">
        <v>1803.49</v>
      </c>
      <c r="CR53" s="20">
        <v>1844.33</v>
      </c>
      <c r="CS53" s="20">
        <v>1885.18</v>
      </c>
      <c r="CT53" s="20">
        <v>1926</v>
      </c>
      <c r="CU53" s="20">
        <v>1968.33</v>
      </c>
      <c r="CV53" s="20">
        <v>1944.71</v>
      </c>
      <c r="CW53" s="20">
        <v>1978.09</v>
      </c>
      <c r="CX53" s="20">
        <v>2008.24</v>
      </c>
      <c r="CY53" s="20">
        <v>2035</v>
      </c>
      <c r="DA53" s="2">
        <v>55.9234498308906</v>
      </c>
      <c r="DB53" s="2">
        <v>55.8992354124748</v>
      </c>
      <c r="DC53" s="2">
        <v>55.3295454545455</v>
      </c>
      <c r="DD53" s="2">
        <v>54.9770106470107</v>
      </c>
      <c r="DE53" s="2">
        <v>54.8575550660793</v>
      </c>
      <c r="DF53" s="2">
        <v>54.873070348455</v>
      </c>
      <c r="DG53" s="2">
        <v>55.2724316290131</v>
      </c>
      <c r="DH53" s="7">
        <f>PWT!DS53</f>
        <v>56.0229320492242</v>
      </c>
      <c r="DI53" s="7">
        <f>PWT!DX53</f>
        <v>55.9213759213759</v>
      </c>
      <c r="DK53" s="7">
        <v>3.48</v>
      </c>
      <c r="DL53" s="11">
        <v>999</v>
      </c>
      <c r="DM53" s="9">
        <v>4.23</v>
      </c>
    </row>
    <row r="54" spans="1:117" ht="12.75">
      <c r="A54" s="15" t="s">
        <v>53</v>
      </c>
      <c r="B54" s="15">
        <f>AVERAGE(P54:X54)*100</f>
        <v>6.434771776304528</v>
      </c>
      <c r="C54" s="15">
        <f>AVERAGE(P54:U54)*100</f>
        <v>5.956673142022966</v>
      </c>
      <c r="D54" s="15">
        <f>AVERAGE(P54:T54)*100</f>
        <v>5.619764963055187</v>
      </c>
      <c r="E54" s="15">
        <f>AVERAGE(T54:X54)*100</f>
        <v>7.576360967838111</v>
      </c>
      <c r="F54" s="15"/>
      <c r="G54" s="7"/>
      <c r="H54" s="7"/>
      <c r="I54" s="7"/>
      <c r="J54" s="7"/>
      <c r="K54" s="7"/>
      <c r="L54" s="7"/>
      <c r="M54" s="7"/>
      <c r="N54" s="7"/>
      <c r="O54" s="7"/>
      <c r="P54" s="7">
        <f t="shared" si="14"/>
        <v>0.03470409441957273</v>
      </c>
      <c r="Q54" s="7">
        <f t="shared" si="7"/>
        <v>0.04632270883038327</v>
      </c>
      <c r="R54" s="7">
        <f t="shared" si="8"/>
        <v>0.05145824482335712</v>
      </c>
      <c r="S54" s="7">
        <f t="shared" si="9"/>
        <v>0.06782636340218873</v>
      </c>
      <c r="T54" s="7">
        <f t="shared" si="10"/>
        <v>0.0806768366772575</v>
      </c>
      <c r="U54" s="7">
        <f t="shared" si="11"/>
        <v>0.07641214036861861</v>
      </c>
      <c r="V54" s="7">
        <f t="shared" si="12"/>
        <v>0.06205457088319883</v>
      </c>
      <c r="W54" s="7">
        <f t="shared" si="16"/>
        <v>0.0791370971061366</v>
      </c>
      <c r="X54" s="7">
        <f>AO54*AV54/DI54/100</f>
        <v>0.0805374033566941</v>
      </c>
      <c r="Y54" s="7">
        <v>37</v>
      </c>
      <c r="Z54" s="7">
        <v>46</v>
      </c>
      <c r="AA54" s="2">
        <v>47.63975876</v>
      </c>
      <c r="AB54" s="2">
        <v>58.9772964</v>
      </c>
      <c r="AC54" s="2">
        <v>70.83730639</v>
      </c>
      <c r="AD54" s="2">
        <v>74.88397887</v>
      </c>
      <c r="AE54" s="2">
        <v>74.58470108</v>
      </c>
      <c r="AF54" s="2">
        <v>68.96471757</v>
      </c>
      <c r="AG54" s="2">
        <v>71.95588861</v>
      </c>
      <c r="AH54" s="2">
        <v>74.26022209</v>
      </c>
      <c r="AI54" s="2">
        <v>80.52009308</v>
      </c>
      <c r="AJ54" s="2">
        <v>84.91533803</v>
      </c>
      <c r="AK54" s="2">
        <v>87.80339066</v>
      </c>
      <c r="AL54" s="2">
        <v>89.44318696</v>
      </c>
      <c r="AM54" s="7" t="s">
        <v>0</v>
      </c>
      <c r="AN54" s="2">
        <v>95.25404157</v>
      </c>
      <c r="AO54" s="2">
        <v>94.42540039</v>
      </c>
      <c r="AP54" s="19">
        <v>7.0754716981132075</v>
      </c>
      <c r="AQ54" s="19">
        <v>7.520891364902507</v>
      </c>
      <c r="AR54" s="19">
        <v>7.683863885839736</v>
      </c>
      <c r="AS54" s="19">
        <v>7.090264521407145</v>
      </c>
      <c r="AT54" s="19">
        <v>5.768222338751967</v>
      </c>
      <c r="AU54" s="7">
        <f t="shared" si="17"/>
        <v>6.2984496124031</v>
      </c>
      <c r="AV54" s="7">
        <f t="shared" si="18"/>
        <v>5.666666666666666</v>
      </c>
      <c r="AW54" s="7">
        <v>394.7368421052632</v>
      </c>
      <c r="AX54" s="7">
        <v>441.1764705882353</v>
      </c>
      <c r="AY54" s="19"/>
      <c r="AZ54" s="19"/>
      <c r="BA54" s="7">
        <v>20</v>
      </c>
      <c r="BB54" s="7">
        <v>22</v>
      </c>
      <c r="BC54" s="7">
        <v>24</v>
      </c>
      <c r="BD54" s="7">
        <v>27</v>
      </c>
      <c r="BE54" s="7">
        <v>28</v>
      </c>
      <c r="BF54" s="7">
        <v>26</v>
      </c>
      <c r="BG54" s="7">
        <v>22</v>
      </c>
      <c r="BH54" s="7">
        <v>26</v>
      </c>
      <c r="BI54" s="7">
        <v>25</v>
      </c>
      <c r="BK54" s="20">
        <v>314.34397</v>
      </c>
      <c r="BL54" s="20">
        <v>318.23708</v>
      </c>
      <c r="BM54" s="20">
        <v>322.13019</v>
      </c>
      <c r="BN54" s="20">
        <v>324.92525</v>
      </c>
      <c r="BO54" s="20">
        <v>329.4173</v>
      </c>
      <c r="BP54" s="20">
        <v>332.41201</v>
      </c>
      <c r="BQ54" s="20">
        <v>334.20883</v>
      </c>
      <c r="BR54" s="20">
        <v>334.60812</v>
      </c>
      <c r="BS54" s="20">
        <v>335.90583</v>
      </c>
      <c r="BT54" s="20">
        <v>337.9023</v>
      </c>
      <c r="BU54" s="20">
        <v>339.2</v>
      </c>
      <c r="BV54" s="20">
        <v>342.4</v>
      </c>
      <c r="BW54" s="20">
        <v>346.6</v>
      </c>
      <c r="BX54" s="20">
        <v>350.5</v>
      </c>
      <c r="BY54" s="20">
        <v>355.1</v>
      </c>
      <c r="BZ54" s="20">
        <v>359</v>
      </c>
      <c r="CA54" s="20">
        <v>360.8</v>
      </c>
      <c r="CB54" s="20">
        <v>361.5</v>
      </c>
      <c r="CC54" s="20">
        <v>362.1</v>
      </c>
      <c r="CD54" s="20">
        <v>363</v>
      </c>
      <c r="CE54" s="20">
        <v>364.4</v>
      </c>
      <c r="CF54" s="20">
        <v>365.4</v>
      </c>
      <c r="CG54" s="20">
        <v>365.6</v>
      </c>
      <c r="CH54" s="20">
        <v>365.7</v>
      </c>
      <c r="CI54" s="20">
        <v>366</v>
      </c>
      <c r="CJ54" s="20">
        <v>366.7</v>
      </c>
      <c r="CK54" s="20">
        <v>368.4</v>
      </c>
      <c r="CL54" s="20">
        <v>370.6</v>
      </c>
      <c r="CM54" s="20">
        <v>373.3</v>
      </c>
      <c r="CN54" s="20">
        <v>376.7</v>
      </c>
      <c r="CO54" s="20">
        <v>381.4</v>
      </c>
      <c r="CP54" s="20">
        <v>387.1</v>
      </c>
      <c r="CQ54" s="20">
        <v>392.5</v>
      </c>
      <c r="CR54" s="20">
        <v>398.1</v>
      </c>
      <c r="CS54" s="20">
        <v>403.8</v>
      </c>
      <c r="CT54" s="20">
        <v>412.8</v>
      </c>
      <c r="CU54" s="20">
        <v>418.3</v>
      </c>
      <c r="CV54" s="20">
        <v>423.7</v>
      </c>
      <c r="CW54" s="20">
        <v>429.2</v>
      </c>
      <c r="CX54" s="20">
        <v>435.7</v>
      </c>
      <c r="CY54" s="20">
        <v>441.4</v>
      </c>
      <c r="DA54" s="2">
        <v>67.833756748174</v>
      </c>
      <c r="DB54" s="2">
        <v>65.7218618618619</v>
      </c>
      <c r="DC54" s="2">
        <v>65.5043260741613</v>
      </c>
      <c r="DD54" s="2">
        <v>65.3966712898752</v>
      </c>
      <c r="DE54" s="2">
        <v>67.4672238969581</v>
      </c>
      <c r="DF54" s="2">
        <v>69.4846677559913</v>
      </c>
      <c r="DG54" s="2">
        <v>69.3294841581566</v>
      </c>
      <c r="DH54" s="7">
        <f>PWT!DS54</f>
        <v>67.5833455433455</v>
      </c>
      <c r="DI54" s="7">
        <f>PWT!DX54</f>
        <v>66.4383561643836</v>
      </c>
      <c r="DK54" s="7">
        <v>999</v>
      </c>
      <c r="DL54" s="10">
        <v>999</v>
      </c>
      <c r="DM54" s="9">
        <v>999</v>
      </c>
    </row>
    <row r="55" spans="1:117" ht="12.75">
      <c r="A55" s="15" t="s">
        <v>54</v>
      </c>
      <c r="B55" s="15">
        <f t="shared" si="3"/>
        <v>3.070083110119778</v>
      </c>
      <c r="C55" s="15">
        <f t="shared" si="4"/>
        <v>2.9235500000000005</v>
      </c>
      <c r="D55" s="15">
        <f t="shared" si="5"/>
        <v>1.7716775</v>
      </c>
      <c r="E55" s="15">
        <f t="shared" si="6"/>
        <v>4.368488720239556</v>
      </c>
      <c r="F55" s="15"/>
      <c r="G55" s="7">
        <v>0.0074699</v>
      </c>
      <c r="H55" s="7">
        <v>0.0150991</v>
      </c>
      <c r="I55" s="7">
        <v>0.0210824</v>
      </c>
      <c r="J55" s="7">
        <v>0.0272157</v>
      </c>
      <c r="K55" s="7"/>
      <c r="L55" s="7">
        <v>0.0753104</v>
      </c>
      <c r="M55" s="7">
        <v>0.0374704</v>
      </c>
      <c r="N55" s="7">
        <v>0.0305253</v>
      </c>
      <c r="O55" s="7"/>
      <c r="P55" s="7">
        <f t="shared" si="14"/>
        <v>0.007345709779557913</v>
      </c>
      <c r="Q55" s="7">
        <f t="shared" si="7"/>
        <v>0.01260288247821565</v>
      </c>
      <c r="R55" s="7">
        <f t="shared" si="8"/>
        <v>0.020797711404897102</v>
      </c>
      <c r="S55" s="7">
        <f t="shared" si="9"/>
        <v>0.02654934149650321</v>
      </c>
      <c r="T55" s="7"/>
      <c r="U55" s="7"/>
      <c r="V55" s="7">
        <f t="shared" si="12"/>
        <v>0.03743194206025067</v>
      </c>
      <c r="W55" s="7">
        <f t="shared" si="16"/>
        <v>0.033040200159146584</v>
      </c>
      <c r="X55" s="7">
        <f>AM55*AV55/DI55/100</f>
        <v>0.028918548650435635</v>
      </c>
      <c r="Y55" s="7">
        <v>4</v>
      </c>
      <c r="Z55" s="7">
        <v>7</v>
      </c>
      <c r="AA55" s="2">
        <v>10.3134273</v>
      </c>
      <c r="AB55" s="2">
        <v>13.11831661</v>
      </c>
      <c r="AC55" s="7" t="s">
        <v>0</v>
      </c>
      <c r="AD55" s="7" t="s">
        <v>0</v>
      </c>
      <c r="AE55" s="2">
        <v>18.04480768</v>
      </c>
      <c r="AF55" s="2">
        <v>16.30049354</v>
      </c>
      <c r="AG55" s="2">
        <v>16.65576404</v>
      </c>
      <c r="AH55" s="2">
        <v>16.06838917</v>
      </c>
      <c r="AI55" s="2">
        <v>15.5375936</v>
      </c>
      <c r="AJ55" s="2">
        <v>15.63484846</v>
      </c>
      <c r="AK55" s="2">
        <v>15.67915734</v>
      </c>
      <c r="AL55" s="7" t="s">
        <v>0</v>
      </c>
      <c r="AM55" s="2">
        <v>14.2966461</v>
      </c>
      <c r="AN55" s="7" t="s">
        <v>0</v>
      </c>
      <c r="AO55" s="7" t="s">
        <v>0</v>
      </c>
      <c r="AP55" s="19">
        <v>10.510204081632653</v>
      </c>
      <c r="AQ55" s="19">
        <v>10.589589461567975</v>
      </c>
      <c r="AR55" s="19">
        <v>10.68409782486194</v>
      </c>
      <c r="AS55" s="19">
        <v>10.787316013039613</v>
      </c>
      <c r="AT55" s="19">
        <v>10.814993122420907</v>
      </c>
      <c r="AU55" s="7">
        <f t="shared" si="17"/>
        <v>11.037593984962406</v>
      </c>
      <c r="AV55" s="7">
        <f t="shared" si="18"/>
        <v>10.487081339712919</v>
      </c>
      <c r="AW55" s="7">
        <v>14000</v>
      </c>
      <c r="AX55" s="7">
        <v>16076.923076923078</v>
      </c>
      <c r="BA55" s="7">
        <v>524</v>
      </c>
      <c r="BB55" s="7">
        <v>570</v>
      </c>
      <c r="BC55" s="7">
        <v>721</v>
      </c>
      <c r="BD55" s="7">
        <v>828</v>
      </c>
      <c r="BE55" s="7">
        <v>948</v>
      </c>
      <c r="BF55" s="7">
        <v>1092</v>
      </c>
      <c r="BG55" s="7">
        <v>1258</v>
      </c>
      <c r="BH55" s="7">
        <v>1468</v>
      </c>
      <c r="BI55" s="7">
        <v>1686</v>
      </c>
      <c r="BK55" s="20">
        <v>5367</v>
      </c>
      <c r="BL55" s="20">
        <v>5505.93</v>
      </c>
      <c r="BM55" s="20">
        <v>5651.24</v>
      </c>
      <c r="BN55" s="20">
        <v>5800.67</v>
      </c>
      <c r="BO55" s="20">
        <v>5950.6</v>
      </c>
      <c r="BP55" s="20">
        <v>6099</v>
      </c>
      <c r="BQ55" s="20">
        <v>6247.16</v>
      </c>
      <c r="BR55" s="20">
        <v>6396.19</v>
      </c>
      <c r="BS55" s="20">
        <v>6547.04</v>
      </c>
      <c r="BT55" s="20">
        <v>6701.05</v>
      </c>
      <c r="BU55" s="20">
        <v>6860</v>
      </c>
      <c r="BV55" s="20">
        <v>7036.1</v>
      </c>
      <c r="BW55" s="20">
        <v>7223.32</v>
      </c>
      <c r="BX55" s="20">
        <v>7418.99</v>
      </c>
      <c r="BY55" s="20">
        <v>7618.48</v>
      </c>
      <c r="BZ55" s="20">
        <v>7819</v>
      </c>
      <c r="CA55" s="20">
        <v>8018.42</v>
      </c>
      <c r="CB55" s="20">
        <v>8222.69</v>
      </c>
      <c r="CC55" s="20">
        <v>8432.68</v>
      </c>
      <c r="CD55" s="20">
        <v>8649.2</v>
      </c>
      <c r="CE55" s="20">
        <v>8873</v>
      </c>
      <c r="CF55" s="20">
        <v>9104.56</v>
      </c>
      <c r="CG55" s="20">
        <v>9344.1</v>
      </c>
      <c r="CH55" s="20">
        <v>9592.8</v>
      </c>
      <c r="CI55" s="20">
        <v>9852.15</v>
      </c>
      <c r="CJ55" s="20">
        <v>10123</v>
      </c>
      <c r="CK55" s="20">
        <v>10404.93</v>
      </c>
      <c r="CL55" s="20">
        <v>10697.47</v>
      </c>
      <c r="CM55" s="20">
        <v>11000.07</v>
      </c>
      <c r="CN55" s="20">
        <v>11311.93</v>
      </c>
      <c r="CO55" s="20">
        <v>11632</v>
      </c>
      <c r="CP55" s="20">
        <v>11893.36</v>
      </c>
      <c r="CQ55" s="20">
        <v>12201.28</v>
      </c>
      <c r="CR55" s="20">
        <v>12545.32</v>
      </c>
      <c r="CS55" s="20">
        <v>12915.04</v>
      </c>
      <c r="CT55" s="20">
        <v>13300</v>
      </c>
      <c r="CU55" s="20">
        <v>13717.55</v>
      </c>
      <c r="CV55" s="20">
        <v>14148.2</v>
      </c>
      <c r="CW55" s="20">
        <v>14592.38</v>
      </c>
      <c r="CX55" s="20">
        <v>15050.5</v>
      </c>
      <c r="CY55" s="20">
        <v>15523</v>
      </c>
      <c r="DA55" s="2">
        <v>53.165012111049</v>
      </c>
      <c r="DB55" s="2">
        <v>51.9092047876701</v>
      </c>
      <c r="DC55" s="2">
        <v>52.119304664723</v>
      </c>
      <c r="DD55" s="2">
        <v>52.3243061772605</v>
      </c>
      <c r="DE55" s="2">
        <v>52.2219328299335</v>
      </c>
      <c r="DF55" s="2">
        <v>52.1036925812506</v>
      </c>
      <c r="DG55" s="2">
        <v>52.1358124140303</v>
      </c>
      <c r="DH55" s="7">
        <f>PWT!DS55</f>
        <v>52.2306488721805</v>
      </c>
      <c r="DI55" s="7">
        <f>PWT!DX55</f>
        <v>51.8456483927076</v>
      </c>
      <c r="DK55" s="7">
        <v>999</v>
      </c>
      <c r="DL55" s="11">
        <v>999</v>
      </c>
      <c r="DM55" s="9">
        <v>999</v>
      </c>
    </row>
    <row r="56" spans="1:117" ht="12.75">
      <c r="A56" s="15" t="s">
        <v>55</v>
      </c>
      <c r="B56" s="15">
        <f t="shared" si="3"/>
        <v>1.909691395636801</v>
      </c>
      <c r="C56" s="15">
        <f t="shared" si="4"/>
        <v>0.7318516666666668</v>
      </c>
      <c r="D56" s="15">
        <f t="shared" si="5"/>
        <v>0.6302540000000001</v>
      </c>
      <c r="E56" s="15">
        <f t="shared" si="6"/>
        <v>2.998088512146242</v>
      </c>
      <c r="F56" s="15"/>
      <c r="G56" s="7">
        <v>0.0020277</v>
      </c>
      <c r="H56" s="7">
        <v>0.0040967</v>
      </c>
      <c r="I56" s="7">
        <v>0.0072202</v>
      </c>
      <c r="J56" s="7">
        <v>0.0086232</v>
      </c>
      <c r="K56" s="7">
        <v>0.0095449</v>
      </c>
      <c r="L56" s="7">
        <v>0.0123984</v>
      </c>
      <c r="M56" s="7">
        <v>0.0167139</v>
      </c>
      <c r="N56" s="7">
        <v>0.0337954</v>
      </c>
      <c r="O56" s="7"/>
      <c r="P56" s="7">
        <f t="shared" si="14"/>
        <v>0.002028118826056855</v>
      </c>
      <c r="Q56" s="7">
        <f t="shared" si="7"/>
        <v>0.006149493606688195</v>
      </c>
      <c r="R56" s="7">
        <f t="shared" si="8"/>
        <v>0.007168125466309034</v>
      </c>
      <c r="S56" s="7">
        <f t="shared" si="9"/>
        <v>0.008544903695699777</v>
      </c>
      <c r="T56" s="7">
        <f t="shared" si="10"/>
        <v>0.009647694352517227</v>
      </c>
      <c r="U56" s="7">
        <f t="shared" si="11"/>
        <v>0.01262069167779541</v>
      </c>
      <c r="V56" s="7">
        <f t="shared" si="12"/>
        <v>0.01679195698103042</v>
      </c>
      <c r="W56" s="7">
        <f t="shared" si="16"/>
        <v>0.03824446840320328</v>
      </c>
      <c r="X56" s="7">
        <f>AO56*AV56/DI56/100</f>
        <v>0.0730027572041088</v>
      </c>
      <c r="Y56" s="7">
        <v>1</v>
      </c>
      <c r="Z56" s="7">
        <v>3</v>
      </c>
      <c r="AA56" s="2">
        <v>3.671357758</v>
      </c>
      <c r="AB56" s="2">
        <v>4.262029314</v>
      </c>
      <c r="AC56" s="2">
        <v>4.749975805</v>
      </c>
      <c r="AD56" s="2">
        <v>6.01696179</v>
      </c>
      <c r="AE56" s="2">
        <v>7.740559096</v>
      </c>
      <c r="AF56" s="2">
        <v>8.897384256</v>
      </c>
      <c r="AG56" s="2">
        <v>9.206527581</v>
      </c>
      <c r="AH56" s="2">
        <v>11.07336343</v>
      </c>
      <c r="AI56" s="2">
        <v>12.89505813</v>
      </c>
      <c r="AJ56" s="2">
        <v>16.50089533</v>
      </c>
      <c r="AK56" s="2">
        <v>17.2864686</v>
      </c>
      <c r="AL56" s="7" t="s">
        <v>0</v>
      </c>
      <c r="AM56" s="7" t="s">
        <v>0</v>
      </c>
      <c r="AN56" s="2">
        <v>42.06220016</v>
      </c>
      <c r="AO56" s="2">
        <v>35.69756469</v>
      </c>
      <c r="AP56" s="19">
        <v>9.9601593625498</v>
      </c>
      <c r="AQ56" s="19">
        <v>10.144927536231885</v>
      </c>
      <c r="AR56" s="19">
        <v>10.205401908458676</v>
      </c>
      <c r="AS56" s="19">
        <v>10.559265442404007</v>
      </c>
      <c r="AT56" s="19">
        <v>10.908663453626426</v>
      </c>
      <c r="AU56" s="7">
        <f t="shared" si="17"/>
        <v>11.714666393358614</v>
      </c>
      <c r="AV56" s="7">
        <f t="shared" si="18"/>
        <v>10.650602409638555</v>
      </c>
      <c r="AW56" s="7">
        <v>10114.285714285714</v>
      </c>
      <c r="AX56" s="7">
        <v>11492.307692307691</v>
      </c>
      <c r="BA56" s="7">
        <v>370</v>
      </c>
      <c r="BB56" s="7">
        <v>422</v>
      </c>
      <c r="BC56" s="7">
        <v>450</v>
      </c>
      <c r="BD56" s="7">
        <v>532</v>
      </c>
      <c r="BE56" s="7">
        <v>631</v>
      </c>
      <c r="BF56" s="7">
        <v>759</v>
      </c>
      <c r="BG56" s="7">
        <v>928</v>
      </c>
      <c r="BH56" s="7">
        <v>1143</v>
      </c>
      <c r="BI56" s="7">
        <v>1224</v>
      </c>
      <c r="BK56" s="20">
        <v>3529</v>
      </c>
      <c r="BL56" s="20">
        <v>3611.05</v>
      </c>
      <c r="BM56" s="20">
        <v>3697.02</v>
      </c>
      <c r="BN56" s="20">
        <v>3786.63</v>
      </c>
      <c r="BO56" s="20">
        <v>3879.35</v>
      </c>
      <c r="BP56" s="20">
        <v>3975</v>
      </c>
      <c r="BQ56" s="20">
        <v>4055.57</v>
      </c>
      <c r="BR56" s="20">
        <v>4154.71</v>
      </c>
      <c r="BS56" s="20">
        <v>4268.71</v>
      </c>
      <c r="BT56" s="20">
        <v>4391.16</v>
      </c>
      <c r="BU56" s="20">
        <v>4518</v>
      </c>
      <c r="BV56" s="20">
        <v>4650.5</v>
      </c>
      <c r="BW56" s="20">
        <v>4789.28</v>
      </c>
      <c r="BX56" s="20">
        <v>4934.24</v>
      </c>
      <c r="BY56" s="20">
        <v>5085.62</v>
      </c>
      <c r="BZ56" s="20">
        <v>5244</v>
      </c>
      <c r="CA56" s="20">
        <v>5417.83</v>
      </c>
      <c r="CB56" s="20">
        <v>5602.88</v>
      </c>
      <c r="CC56" s="20">
        <v>5795.52</v>
      </c>
      <c r="CD56" s="20">
        <v>5989.99</v>
      </c>
      <c r="CE56" s="20">
        <v>6183</v>
      </c>
      <c r="CF56" s="20">
        <v>6361.7</v>
      </c>
      <c r="CG56" s="20">
        <v>6549.06</v>
      </c>
      <c r="CH56" s="20">
        <v>6748.07</v>
      </c>
      <c r="CI56" s="20">
        <v>6960.73</v>
      </c>
      <c r="CJ56" s="20">
        <v>7188</v>
      </c>
      <c r="CK56" s="20">
        <v>7426.57</v>
      </c>
      <c r="CL56" s="20">
        <v>7677.06</v>
      </c>
      <c r="CM56" s="20">
        <v>7940.15</v>
      </c>
      <c r="CN56" s="20">
        <v>8216.54</v>
      </c>
      <c r="CO56" s="20">
        <v>8507</v>
      </c>
      <c r="CP56" s="20">
        <v>8743.48</v>
      </c>
      <c r="CQ56" s="20">
        <v>8986.54</v>
      </c>
      <c r="CR56" s="20">
        <v>9236.35</v>
      </c>
      <c r="CS56" s="20">
        <v>9493.11</v>
      </c>
      <c r="CT56" s="20">
        <v>9757</v>
      </c>
      <c r="CU56" s="20">
        <v>10016</v>
      </c>
      <c r="CV56" s="20">
        <v>9664.93</v>
      </c>
      <c r="CW56" s="20">
        <v>9884</v>
      </c>
      <c r="CX56" s="20">
        <v>10097.5</v>
      </c>
      <c r="CY56" s="20">
        <v>10311</v>
      </c>
      <c r="DA56" s="2">
        <v>51.6959676962312</v>
      </c>
      <c r="DB56" s="2">
        <v>51.791348427673</v>
      </c>
      <c r="DC56" s="2">
        <v>51.0137671536078</v>
      </c>
      <c r="DD56" s="2">
        <v>50.6008962623951</v>
      </c>
      <c r="DE56" s="2">
        <v>50.2455927543264</v>
      </c>
      <c r="DF56" s="2">
        <v>50.3416915011037</v>
      </c>
      <c r="DG56" s="2">
        <v>50.2854754907723</v>
      </c>
      <c r="DH56" s="7">
        <f>PWT!DS56</f>
        <v>50.5439066232356</v>
      </c>
      <c r="DI56" s="7">
        <f>PWT!DX56</f>
        <v>52.0803025894676</v>
      </c>
      <c r="DK56" s="7">
        <v>1.91</v>
      </c>
      <c r="DL56" s="11">
        <v>999</v>
      </c>
      <c r="DM56" s="9">
        <v>3.2</v>
      </c>
    </row>
    <row r="57" spans="1:117" ht="12.75">
      <c r="A57" s="15" t="s">
        <v>56</v>
      </c>
      <c r="B57" s="15">
        <f t="shared" si="3"/>
        <v>8.273291281481265</v>
      </c>
      <c r="C57" s="15">
        <f t="shared" si="4"/>
        <v>7.438151666666666</v>
      </c>
      <c r="D57" s="15">
        <f t="shared" si="5"/>
        <v>6.963961999999999</v>
      </c>
      <c r="E57" s="15">
        <f t="shared" si="6"/>
        <v>9.841856306666278</v>
      </c>
      <c r="F57" s="15"/>
      <c r="G57" s="7">
        <v>0.0330634</v>
      </c>
      <c r="H57" s="7">
        <v>0.0545067</v>
      </c>
      <c r="I57" s="7">
        <v>0.0710979</v>
      </c>
      <c r="J57" s="7">
        <v>0.0938354</v>
      </c>
      <c r="K57" s="7">
        <v>0.0956947</v>
      </c>
      <c r="L57" s="7">
        <v>0.098091</v>
      </c>
      <c r="M57" s="7">
        <v>0.0920544</v>
      </c>
      <c r="N57" s="7">
        <v>0.0930239</v>
      </c>
      <c r="O57" s="7"/>
      <c r="P57" s="7">
        <f t="shared" si="14"/>
        <v>0.03481221563040711</v>
      </c>
      <c r="Q57" s="7">
        <f t="shared" si="7"/>
        <v>0.05259449546289063</v>
      </c>
      <c r="R57" s="7">
        <f t="shared" si="8"/>
        <v>0.07117092489007346</v>
      </c>
      <c r="S57" s="7">
        <f t="shared" si="9"/>
        <v>0.09391043532168897</v>
      </c>
      <c r="T57" s="7">
        <f t="shared" si="10"/>
        <v>0.09564804893449264</v>
      </c>
      <c r="U57" s="7">
        <f t="shared" si="11"/>
        <v>0.09816865259623571</v>
      </c>
      <c r="V57" s="7">
        <f t="shared" si="12"/>
        <v>0.0921089031252791</v>
      </c>
      <c r="W57" s="7">
        <f t="shared" si="16"/>
        <v>0.09392476636223435</v>
      </c>
      <c r="X57" s="7">
        <f>AO57*AV57/DI57/100</f>
        <v>0.11232794897107962</v>
      </c>
      <c r="Y57" s="7">
        <v>20</v>
      </c>
      <c r="Z57" s="7">
        <v>27</v>
      </c>
      <c r="AA57" s="2">
        <v>34.23460674</v>
      </c>
      <c r="AB57" s="2">
        <v>45.72218053</v>
      </c>
      <c r="AC57" s="2">
        <v>47.68858525</v>
      </c>
      <c r="AD57" s="2">
        <v>52.94741525</v>
      </c>
      <c r="AE57" s="2">
        <v>56.32574407</v>
      </c>
      <c r="AF57" s="2">
        <v>57.12784281</v>
      </c>
      <c r="AG57" s="2">
        <v>57.65318964</v>
      </c>
      <c r="AH57" s="2">
        <v>57.81812083</v>
      </c>
      <c r="AI57" s="2">
        <v>56.16966129</v>
      </c>
      <c r="AJ57" s="2">
        <v>58.69825386</v>
      </c>
      <c r="AK57" s="2">
        <v>61.21705527</v>
      </c>
      <c r="AL57" s="7" t="s">
        <v>0</v>
      </c>
      <c r="AM57" s="2">
        <v>70.41798824</v>
      </c>
      <c r="AN57" s="2">
        <v>70.3230152</v>
      </c>
      <c r="AO57" s="2">
        <v>70.32922388</v>
      </c>
      <c r="AP57" s="19">
        <v>10.808071500967474</v>
      </c>
      <c r="AQ57" s="19">
        <v>11.127426986457824</v>
      </c>
      <c r="AR57" s="19">
        <v>11.436460074111748</v>
      </c>
      <c r="AS57" s="19">
        <v>10.6780634049882</v>
      </c>
      <c r="AT57" s="19">
        <v>9.779198874842736</v>
      </c>
      <c r="AU57" s="7">
        <f t="shared" si="17"/>
        <v>9.626460344708795</v>
      </c>
      <c r="AV57" s="7">
        <f t="shared" si="18"/>
        <v>9.886412652767792</v>
      </c>
      <c r="AW57" s="7">
        <v>20333.333333333336</v>
      </c>
      <c r="AX57" s="7">
        <v>23183.333333333336</v>
      </c>
      <c r="BA57" s="7">
        <v>727</v>
      </c>
      <c r="BB57" s="7">
        <v>937</v>
      </c>
      <c r="BC57" s="7">
        <v>1173</v>
      </c>
      <c r="BD57" s="7">
        <v>1364</v>
      </c>
      <c r="BE57" s="7">
        <v>1574</v>
      </c>
      <c r="BF57" s="7">
        <v>1674</v>
      </c>
      <c r="BG57" s="7">
        <v>1780</v>
      </c>
      <c r="BH57" s="7">
        <v>1984</v>
      </c>
      <c r="BI57" s="7">
        <v>2292</v>
      </c>
      <c r="BK57" s="20">
        <v>8140</v>
      </c>
      <c r="BL57" s="20">
        <v>8417.04</v>
      </c>
      <c r="BM57" s="20">
        <v>8691.07</v>
      </c>
      <c r="BN57" s="20">
        <v>8962.8</v>
      </c>
      <c r="BO57" s="20">
        <v>9232.89</v>
      </c>
      <c r="BP57" s="20">
        <v>9502</v>
      </c>
      <c r="BQ57" s="20">
        <v>9770.73</v>
      </c>
      <c r="BR57" s="20">
        <v>10039.65</v>
      </c>
      <c r="BS57" s="20">
        <v>10309.33</v>
      </c>
      <c r="BT57" s="20">
        <v>10580.29</v>
      </c>
      <c r="BU57" s="20">
        <v>10853</v>
      </c>
      <c r="BV57" s="20">
        <v>11128.39</v>
      </c>
      <c r="BW57" s="20">
        <v>11407.77</v>
      </c>
      <c r="BX57" s="20">
        <v>11690.21</v>
      </c>
      <c r="BY57" s="20">
        <v>11973.81</v>
      </c>
      <c r="BZ57" s="20">
        <v>12258</v>
      </c>
      <c r="CA57" s="20">
        <v>12544.9</v>
      </c>
      <c r="CB57" s="20">
        <v>12836.59</v>
      </c>
      <c r="CC57" s="20">
        <v>13135.12</v>
      </c>
      <c r="CD57" s="20">
        <v>13442.96</v>
      </c>
      <c r="CE57" s="20">
        <v>13763</v>
      </c>
      <c r="CF57" s="20">
        <v>14105.08</v>
      </c>
      <c r="CG57" s="20">
        <v>14465.81</v>
      </c>
      <c r="CH57" s="20">
        <v>14847</v>
      </c>
      <c r="CI57" s="20">
        <v>15250.25</v>
      </c>
      <c r="CJ57" s="20">
        <v>15677</v>
      </c>
      <c r="CK57" s="20">
        <v>16143.01</v>
      </c>
      <c r="CL57" s="20">
        <v>16633.58</v>
      </c>
      <c r="CM57" s="20">
        <v>17144.39</v>
      </c>
      <c r="CN57" s="20">
        <v>17669.6</v>
      </c>
      <c r="CO57" s="20">
        <v>18201.9</v>
      </c>
      <c r="CP57" s="20">
        <v>18656.95</v>
      </c>
      <c r="CQ57" s="20">
        <v>19127.1</v>
      </c>
      <c r="CR57" s="20">
        <v>19609.11</v>
      </c>
      <c r="CS57" s="20">
        <v>20103.26</v>
      </c>
      <c r="CT57" s="20">
        <v>20609.86</v>
      </c>
      <c r="CU57" s="20">
        <v>21129.23</v>
      </c>
      <c r="CV57" s="20">
        <v>21667</v>
      </c>
      <c r="CW57" s="20">
        <v>22180</v>
      </c>
      <c r="CX57" s="20">
        <v>22710</v>
      </c>
      <c r="CY57" s="20">
        <v>23270</v>
      </c>
      <c r="DA57" s="2">
        <v>51.3107469287469</v>
      </c>
      <c r="DB57" s="2">
        <v>50.6230183119343</v>
      </c>
      <c r="DC57" s="2">
        <v>51.9889376209343</v>
      </c>
      <c r="DD57" s="2">
        <v>54.1761119269049</v>
      </c>
      <c r="DE57" s="2">
        <v>57.0203582067863</v>
      </c>
      <c r="DF57" s="2">
        <v>57.5923008228615</v>
      </c>
      <c r="DG57" s="2">
        <v>59.8010218713431</v>
      </c>
      <c r="DH57" s="7">
        <f>PWT!DS57</f>
        <v>60.1605343267737</v>
      </c>
      <c r="DI57" s="7">
        <f>PWT!DX57</f>
        <v>61.8994413407821</v>
      </c>
      <c r="DK57" s="7">
        <v>2.88</v>
      </c>
      <c r="DL57" s="11">
        <v>999</v>
      </c>
      <c r="DM57" s="9">
        <v>6.8</v>
      </c>
    </row>
    <row r="58" spans="1:117" ht="12.75">
      <c r="A58" s="15" t="s">
        <v>57</v>
      </c>
      <c r="B58" s="15">
        <f t="shared" si="3"/>
        <v>1.5693535872083337</v>
      </c>
      <c r="C58" s="15">
        <f t="shared" si="4"/>
        <v>1.107795</v>
      </c>
      <c r="D58" s="15">
        <f t="shared" si="5"/>
        <v>1.0466659999999999</v>
      </c>
      <c r="E58" s="15">
        <f t="shared" si="6"/>
        <v>2.140962456975</v>
      </c>
      <c r="F58" s="15"/>
      <c r="G58" s="7">
        <v>0.0019193</v>
      </c>
      <c r="H58" s="7">
        <v>0.0078841</v>
      </c>
      <c r="I58" s="7">
        <v>0.0099681</v>
      </c>
      <c r="J58" s="7">
        <v>0.0144222</v>
      </c>
      <c r="K58" s="7">
        <v>0.0181396</v>
      </c>
      <c r="L58" s="7">
        <v>0.0141344</v>
      </c>
      <c r="M58" s="7">
        <v>0.0157846</v>
      </c>
      <c r="N58" s="7">
        <v>0.0246661</v>
      </c>
      <c r="O58" s="7"/>
      <c r="P58" s="7">
        <f t="shared" si="14"/>
        <v>0.0020151669700179116</v>
      </c>
      <c r="Q58" s="7">
        <f t="shared" si="7"/>
        <v>0.001968802498505636</v>
      </c>
      <c r="R58" s="7">
        <f t="shared" si="8"/>
        <v>0.009600945195329155</v>
      </c>
      <c r="S58" s="7">
        <f t="shared" si="9"/>
        <v>0.014265093095802055</v>
      </c>
      <c r="T58" s="7">
        <f t="shared" si="10"/>
        <v>0.017856635369467272</v>
      </c>
      <c r="U58" s="7">
        <f t="shared" si="11"/>
        <v>0.014276264534136392</v>
      </c>
      <c r="V58" s="7">
        <f t="shared" si="12"/>
        <v>0.01609933415371422</v>
      </c>
      <c r="W58" s="7">
        <f t="shared" si="16"/>
        <v>0.024937022652942887</v>
      </c>
      <c r="X58" s="7">
        <f>AM58*AV58/DI58/100</f>
        <v>0.034052500195807134</v>
      </c>
      <c r="Y58" s="7">
        <v>1</v>
      </c>
      <c r="Z58" s="7">
        <v>1</v>
      </c>
      <c r="AA58" s="2">
        <v>4.854893107</v>
      </c>
      <c r="AB58" s="2">
        <v>6.794432986</v>
      </c>
      <c r="AC58" s="2">
        <v>8.271846843</v>
      </c>
      <c r="AD58" s="2">
        <v>6.326669899</v>
      </c>
      <c r="AE58" s="2">
        <v>6.959013542</v>
      </c>
      <c r="AF58" s="2">
        <v>7.919328513</v>
      </c>
      <c r="AG58" s="2">
        <v>7.991835624</v>
      </c>
      <c r="AH58" s="2">
        <v>9.110403515</v>
      </c>
      <c r="AI58" s="2">
        <v>10.21160794</v>
      </c>
      <c r="AJ58" s="2">
        <v>10.74884606</v>
      </c>
      <c r="AK58" s="2">
        <v>11.64456425</v>
      </c>
      <c r="AL58" s="7" t="s">
        <v>0</v>
      </c>
      <c r="AM58" s="2">
        <v>15.02902943</v>
      </c>
      <c r="AN58" s="7">
        <v>15</v>
      </c>
      <c r="AO58" s="7" t="s">
        <v>0</v>
      </c>
      <c r="AP58" s="19">
        <v>10.253045923149017</v>
      </c>
      <c r="AQ58" s="19">
        <v>10.804403048264183</v>
      </c>
      <c r="AR58" s="19">
        <v>10.94081942336874</v>
      </c>
      <c r="AS58" s="19">
        <v>11.408850994721883</v>
      </c>
      <c r="AT58" s="19">
        <v>11.713947990543735</v>
      </c>
      <c r="AU58" s="7">
        <f t="shared" si="17"/>
        <v>11.674394641937145</v>
      </c>
      <c r="AV58" s="7">
        <f t="shared" si="18"/>
        <v>11.26829268292683</v>
      </c>
      <c r="AW58" s="7">
        <v>10085.714285714286</v>
      </c>
      <c r="AX58" s="7">
        <v>11714.285714285714</v>
      </c>
      <c r="BA58" s="7">
        <v>465</v>
      </c>
      <c r="BB58" s="7">
        <v>496</v>
      </c>
      <c r="BC58" s="7">
        <v>547</v>
      </c>
      <c r="BD58" s="7">
        <v>638</v>
      </c>
      <c r="BE58" s="7">
        <v>721</v>
      </c>
      <c r="BF58" s="7">
        <v>843</v>
      </c>
      <c r="BG58" s="7">
        <v>991</v>
      </c>
      <c r="BH58" s="7">
        <v>1133</v>
      </c>
      <c r="BI58" s="7">
        <v>1320</v>
      </c>
      <c r="BK58" s="20">
        <v>4350</v>
      </c>
      <c r="BL58" s="20">
        <v>4434.79</v>
      </c>
      <c r="BM58" s="20">
        <v>4519.03</v>
      </c>
      <c r="BN58" s="20">
        <v>4604.54</v>
      </c>
      <c r="BO58" s="20">
        <v>4694.27</v>
      </c>
      <c r="BP58" s="20">
        <v>4790</v>
      </c>
      <c r="BQ58" s="20">
        <v>4874.02</v>
      </c>
      <c r="BR58" s="20">
        <v>4978.43</v>
      </c>
      <c r="BS58" s="20">
        <v>5096.63</v>
      </c>
      <c r="BT58" s="20">
        <v>5217.78</v>
      </c>
      <c r="BU58" s="20">
        <v>5335</v>
      </c>
      <c r="BV58" s="20">
        <v>5450.23</v>
      </c>
      <c r="BW58" s="20">
        <v>5564.47</v>
      </c>
      <c r="BX58" s="20">
        <v>5677.75</v>
      </c>
      <c r="BY58" s="20">
        <v>5790.79</v>
      </c>
      <c r="BZ58" s="20">
        <v>5905</v>
      </c>
      <c r="CA58" s="20">
        <v>6031.92</v>
      </c>
      <c r="CB58" s="20">
        <v>6165.22</v>
      </c>
      <c r="CC58" s="20">
        <v>6303.83</v>
      </c>
      <c r="CD58" s="20">
        <v>6445.74</v>
      </c>
      <c r="CE58" s="20">
        <v>6590</v>
      </c>
      <c r="CF58" s="20">
        <v>6731.94</v>
      </c>
      <c r="CG58" s="20">
        <v>6881.34</v>
      </c>
      <c r="CH58" s="20">
        <v>7039.87</v>
      </c>
      <c r="CI58" s="20">
        <v>7208.81</v>
      </c>
      <c r="CJ58" s="20">
        <v>7389</v>
      </c>
      <c r="CK58" s="20">
        <v>7579.71</v>
      </c>
      <c r="CL58" s="20">
        <v>7781.53</v>
      </c>
      <c r="CM58" s="20">
        <v>7995.06</v>
      </c>
      <c r="CN58" s="20">
        <v>8220.98</v>
      </c>
      <c r="CO58" s="20">
        <v>8460</v>
      </c>
      <c r="CP58" s="20">
        <v>8702.48</v>
      </c>
      <c r="CQ58" s="20">
        <v>8948.33</v>
      </c>
      <c r="CR58" s="20">
        <v>9197.45</v>
      </c>
      <c r="CS58" s="20">
        <v>9449.71</v>
      </c>
      <c r="CT58" s="20">
        <v>9705</v>
      </c>
      <c r="CU58" s="20">
        <v>9993.35</v>
      </c>
      <c r="CV58" s="20">
        <v>10089.8</v>
      </c>
      <c r="CW58" s="20">
        <v>10333.64</v>
      </c>
      <c r="CX58" s="20">
        <v>10583.65</v>
      </c>
      <c r="CY58" s="20">
        <v>10840</v>
      </c>
      <c r="DA58" s="2">
        <v>53.0460022988506</v>
      </c>
      <c r="DB58" s="2">
        <v>52.5949457202505</v>
      </c>
      <c r="DC58" s="2">
        <v>51.8463973758201</v>
      </c>
      <c r="DD58" s="2">
        <v>51.4611380186283</v>
      </c>
      <c r="DE58" s="2">
        <v>50.6818786039454</v>
      </c>
      <c r="DF58" s="2">
        <v>50.5594681282988</v>
      </c>
      <c r="DG58" s="2">
        <v>50.6340957446808</v>
      </c>
      <c r="DH58" s="7">
        <f>PWT!DS58</f>
        <v>50.3212723492723</v>
      </c>
      <c r="DI58" s="7">
        <f>PWT!DX58</f>
        <v>49.7324723247232</v>
      </c>
      <c r="DK58" s="7">
        <v>0.26</v>
      </c>
      <c r="DL58" s="11">
        <v>999</v>
      </c>
      <c r="DM58" s="9">
        <v>0.88</v>
      </c>
    </row>
    <row r="59" spans="1:117" ht="12.75">
      <c r="A59" s="15" t="s">
        <v>58</v>
      </c>
      <c r="B59" s="15">
        <f t="shared" si="3"/>
        <v>1.8329339931401374</v>
      </c>
      <c r="C59" s="15">
        <f t="shared" si="4"/>
        <v>1.0652366666666668</v>
      </c>
      <c r="D59" s="15">
        <f t="shared" si="5"/>
        <v>0.682174</v>
      </c>
      <c r="E59" s="15">
        <f t="shared" si="6"/>
        <v>3.0298351876522474</v>
      </c>
      <c r="F59" s="15"/>
      <c r="G59" s="7">
        <v>0.0007098</v>
      </c>
      <c r="H59" s="7">
        <v>0.0018378</v>
      </c>
      <c r="I59" s="7">
        <v>0.0038699</v>
      </c>
      <c r="J59" s="7">
        <v>0.0070548</v>
      </c>
      <c r="K59" s="7">
        <v>0.0206364</v>
      </c>
      <c r="L59" s="7">
        <v>0.0298055</v>
      </c>
      <c r="M59" s="7">
        <v>0.0274756</v>
      </c>
      <c r="N59" s="7">
        <v>0.0319425</v>
      </c>
      <c r="O59" s="7"/>
      <c r="P59" s="7">
        <f t="shared" si="14"/>
        <v>0.0007769415476089256</v>
      </c>
      <c r="Q59" s="7">
        <f t="shared" si="7"/>
        <v>7.739890310407964E-05</v>
      </c>
      <c r="R59" s="7">
        <f t="shared" si="8"/>
        <v>0.003830551163351288</v>
      </c>
      <c r="S59" s="7">
        <f t="shared" si="9"/>
        <v>0.007365066337575217</v>
      </c>
      <c r="T59" s="7">
        <f t="shared" si="10"/>
        <v>0.02179977820536311</v>
      </c>
      <c r="U59" s="7">
        <f t="shared" si="11"/>
        <v>0.03152777874464786</v>
      </c>
      <c r="V59" s="7">
        <f t="shared" si="12"/>
        <v>0.027963789201790056</v>
      </c>
      <c r="W59" s="7">
        <f t="shared" si="16"/>
        <v>0.03223683724432216</v>
      </c>
      <c r="X59" s="7">
        <f>AO59*AV59/DI59/100</f>
        <v>0.04133742213829019</v>
      </c>
      <c r="Y59" s="7">
        <v>0.4</v>
      </c>
      <c r="Z59" s="7">
        <v>0.04</v>
      </c>
      <c r="AA59" s="2">
        <v>2.131239803</v>
      </c>
      <c r="AB59" s="2">
        <v>3.794948803</v>
      </c>
      <c r="AC59" s="2">
        <v>10.90977299</v>
      </c>
      <c r="AD59" s="2">
        <v>15.23704184</v>
      </c>
      <c r="AE59" s="2">
        <v>13.66080369</v>
      </c>
      <c r="AF59" s="2">
        <v>13.96595927</v>
      </c>
      <c r="AG59" s="2">
        <v>14.57870345</v>
      </c>
      <c r="AH59" s="2">
        <v>14.99425564</v>
      </c>
      <c r="AI59" s="2">
        <v>15.52123846</v>
      </c>
      <c r="AJ59" s="2">
        <v>15.89819504</v>
      </c>
      <c r="AK59" s="2">
        <v>16.44830129</v>
      </c>
      <c r="AL59" s="7" t="s">
        <v>0</v>
      </c>
      <c r="AM59" s="2">
        <v>18.33044583</v>
      </c>
      <c r="AN59" s="2">
        <v>18.41882142</v>
      </c>
      <c r="AO59" s="2">
        <v>20.95912509</v>
      </c>
      <c r="AP59" s="19">
        <v>9.746109746109747</v>
      </c>
      <c r="AQ59" s="19">
        <v>10.430342815463165</v>
      </c>
      <c r="AR59" s="19">
        <v>10.638297872340425</v>
      </c>
      <c r="AS59" s="19">
        <v>10.702151755379388</v>
      </c>
      <c r="AT59" s="19">
        <v>10.612043435340572</v>
      </c>
      <c r="AU59" s="7">
        <f t="shared" si="17"/>
        <v>10.60541004723057</v>
      </c>
      <c r="AV59" s="7">
        <f t="shared" si="18"/>
        <v>10.390588235294118</v>
      </c>
      <c r="AW59" s="7">
        <v>2303.030303030303</v>
      </c>
      <c r="AX59" s="7">
        <v>2656.25</v>
      </c>
      <c r="BA59" s="7">
        <v>106</v>
      </c>
      <c r="BB59" s="7">
        <v>116</v>
      </c>
      <c r="BC59" s="7">
        <v>119</v>
      </c>
      <c r="BD59" s="7">
        <v>143</v>
      </c>
      <c r="BE59" s="7">
        <v>165</v>
      </c>
      <c r="BF59" s="7">
        <v>189</v>
      </c>
      <c r="BG59" s="7">
        <v>215</v>
      </c>
      <c r="BH59" s="7">
        <v>247</v>
      </c>
      <c r="BI59" s="7">
        <v>276</v>
      </c>
      <c r="BK59" s="20">
        <v>991</v>
      </c>
      <c r="BL59" s="20">
        <v>1010.69</v>
      </c>
      <c r="BM59" s="20">
        <v>1030.98</v>
      </c>
      <c r="BN59" s="20">
        <v>1051.91</v>
      </c>
      <c r="BO59" s="20">
        <v>1073.57</v>
      </c>
      <c r="BP59" s="20">
        <v>1096</v>
      </c>
      <c r="BQ59" s="20">
        <v>1119.24</v>
      </c>
      <c r="BR59" s="20">
        <v>1143.32</v>
      </c>
      <c r="BS59" s="20">
        <v>1168.28</v>
      </c>
      <c r="BT59" s="20">
        <v>1194.16</v>
      </c>
      <c r="BU59" s="20">
        <v>1221</v>
      </c>
      <c r="BV59" s="20">
        <v>1248.84</v>
      </c>
      <c r="BW59" s="20">
        <v>1277.72</v>
      </c>
      <c r="BX59" s="20">
        <v>1307.68</v>
      </c>
      <c r="BY59" s="20">
        <v>1338.76</v>
      </c>
      <c r="BZ59" s="20">
        <v>1371</v>
      </c>
      <c r="CA59" s="20">
        <v>1404.51</v>
      </c>
      <c r="CB59" s="20">
        <v>1439.23</v>
      </c>
      <c r="CC59" s="20">
        <v>1475.19</v>
      </c>
      <c r="CD59" s="20">
        <v>1512.43</v>
      </c>
      <c r="CE59" s="20">
        <v>1551</v>
      </c>
      <c r="CF59" s="20">
        <v>1590.92</v>
      </c>
      <c r="CG59" s="20">
        <v>1632.22</v>
      </c>
      <c r="CH59" s="20">
        <v>1675.03</v>
      </c>
      <c r="CI59" s="20">
        <v>1719.57</v>
      </c>
      <c r="CJ59" s="20">
        <v>1766</v>
      </c>
      <c r="CK59" s="20">
        <v>1814.29</v>
      </c>
      <c r="CL59" s="20">
        <v>1864.44</v>
      </c>
      <c r="CM59" s="20">
        <v>1916.46</v>
      </c>
      <c r="CN59" s="20">
        <v>1970.32</v>
      </c>
      <c r="CO59" s="20">
        <v>2026</v>
      </c>
      <c r="CP59" s="20">
        <v>2083.26</v>
      </c>
      <c r="CQ59" s="20">
        <v>2142.14</v>
      </c>
      <c r="CR59" s="20">
        <v>2202.69</v>
      </c>
      <c r="CS59" s="20">
        <v>2264.96</v>
      </c>
      <c r="CT59" s="20">
        <v>2329</v>
      </c>
      <c r="CU59" s="20">
        <v>2394.35</v>
      </c>
      <c r="CV59" s="20">
        <v>2415.46</v>
      </c>
      <c r="CW59" s="20">
        <v>2493.12</v>
      </c>
      <c r="CX59" s="20">
        <v>2576.18</v>
      </c>
      <c r="CY59" s="20"/>
      <c r="DA59" s="2">
        <v>55.0685771947528</v>
      </c>
      <c r="DB59" s="2">
        <v>54.698147810219</v>
      </c>
      <c r="DC59" s="2">
        <v>54.2253480753481</v>
      </c>
      <c r="DD59" s="2">
        <v>53.7437345003647</v>
      </c>
      <c r="DE59" s="2">
        <v>53.23972275951</v>
      </c>
      <c r="DF59" s="2">
        <v>51.7223669309173</v>
      </c>
      <c r="DG59" s="2">
        <v>51.8417018072289</v>
      </c>
      <c r="DH59" s="7">
        <f>PWT!DS59</f>
        <v>52.3025494505494</v>
      </c>
      <c r="DI59" s="7">
        <f>PWT!DX59</f>
        <v>52.6829268292683</v>
      </c>
      <c r="DK59" s="7">
        <v>999</v>
      </c>
      <c r="DL59" s="11">
        <v>999</v>
      </c>
      <c r="DM59" s="9">
        <v>2.42</v>
      </c>
    </row>
    <row r="60" spans="1:117" ht="12.75">
      <c r="A60" s="15" t="s">
        <v>59</v>
      </c>
      <c r="B60" s="15">
        <f t="shared" si="3"/>
        <v>7.615387770431442</v>
      </c>
      <c r="C60" s="15">
        <f t="shared" si="4"/>
        <v>6.965928333333333</v>
      </c>
      <c r="D60" s="15">
        <f t="shared" si="5"/>
        <v>6.673948</v>
      </c>
      <c r="E60" s="15">
        <f t="shared" si="6"/>
        <v>8.904653986776598</v>
      </c>
      <c r="F60" s="15"/>
      <c r="G60" s="7">
        <v>0.0485788</v>
      </c>
      <c r="H60" s="7">
        <v>0.0527472</v>
      </c>
      <c r="I60" s="7">
        <v>0.0634686</v>
      </c>
      <c r="J60" s="7">
        <v>0.0753576</v>
      </c>
      <c r="K60" s="7">
        <v>0.0935452</v>
      </c>
      <c r="L60" s="7">
        <v>0.0842583</v>
      </c>
      <c r="M60" s="7">
        <v>0.0748015</v>
      </c>
      <c r="N60" s="7">
        <v>0.0932787</v>
      </c>
      <c r="O60" s="7"/>
      <c r="P60" s="7">
        <f t="shared" si="14"/>
        <v>0.05259847785717133</v>
      </c>
      <c r="Q60" s="7">
        <f t="shared" si="7"/>
        <v>0.05684889984103654</v>
      </c>
      <c r="R60" s="7">
        <f t="shared" si="8"/>
        <v>0.0636292866811818</v>
      </c>
      <c r="S60" s="7">
        <f t="shared" si="9"/>
        <v>0.07540303067846235</v>
      </c>
      <c r="T60" s="7">
        <f t="shared" si="10"/>
        <v>0.09376499687070668</v>
      </c>
      <c r="U60" s="7">
        <f t="shared" si="11"/>
        <v>0.08432351665639758</v>
      </c>
      <c r="V60" s="7">
        <f t="shared" si="12"/>
        <v>0.07471761224167052</v>
      </c>
      <c r="W60" s="7">
        <f t="shared" si="16"/>
        <v>0.093596577091201</v>
      </c>
      <c r="X60" s="7">
        <f>AO60*AV60/DI60/100</f>
        <v>0.09903112224762882</v>
      </c>
      <c r="Y60" s="7">
        <v>26</v>
      </c>
      <c r="Z60" s="7">
        <v>28</v>
      </c>
      <c r="AA60" s="2">
        <v>30.65375467</v>
      </c>
      <c r="AB60" s="2">
        <v>37.59888669</v>
      </c>
      <c r="AC60" s="2">
        <v>50.02564604</v>
      </c>
      <c r="AD60" s="2">
        <v>48.58401805</v>
      </c>
      <c r="AE60" s="2">
        <v>52.89585601</v>
      </c>
      <c r="AF60" s="2">
        <v>54.8553157</v>
      </c>
      <c r="AG60" s="2">
        <v>56.64803071</v>
      </c>
      <c r="AH60" s="2">
        <v>59.0495589</v>
      </c>
      <c r="AI60" s="2">
        <v>60.31453874</v>
      </c>
      <c r="AJ60" s="2">
        <v>61.83700554</v>
      </c>
      <c r="AK60" s="2">
        <v>64.49990587</v>
      </c>
      <c r="AL60" s="7" t="s">
        <v>0</v>
      </c>
      <c r="AM60" s="2">
        <v>70.73862449</v>
      </c>
      <c r="AN60" s="2">
        <v>74.63425129</v>
      </c>
      <c r="AO60" s="2">
        <v>77.09271717</v>
      </c>
      <c r="AP60" s="19">
        <v>11.138014527845035</v>
      </c>
      <c r="AQ60" s="19">
        <v>11.547085201793722</v>
      </c>
      <c r="AR60" s="19">
        <v>11.387163561076605</v>
      </c>
      <c r="AS60" s="19">
        <v>11.023622047244094</v>
      </c>
      <c r="AT60" s="19">
        <v>9.176915799432356</v>
      </c>
      <c r="AU60" s="7">
        <f t="shared" si="17"/>
        <v>10.071301247771835</v>
      </c>
      <c r="AV60" s="7">
        <f t="shared" si="18"/>
        <v>8.755</v>
      </c>
      <c r="AW60" s="7">
        <v>1131.1475409836066</v>
      </c>
      <c r="AX60" s="7">
        <v>1176.4705882352941</v>
      </c>
      <c r="BA60" s="7">
        <v>68</v>
      </c>
      <c r="BB60" s="7">
        <v>78</v>
      </c>
      <c r="BC60" s="7">
        <v>92</v>
      </c>
      <c r="BD60" s="7">
        <v>103</v>
      </c>
      <c r="BE60" s="7">
        <v>110</v>
      </c>
      <c r="BF60" s="7">
        <v>112</v>
      </c>
      <c r="BG60" s="7">
        <v>97</v>
      </c>
      <c r="BH60" s="7">
        <v>113</v>
      </c>
      <c r="BI60" s="7">
        <v>103</v>
      </c>
      <c r="BK60" s="20">
        <v>660</v>
      </c>
      <c r="BL60" s="20">
        <v>680.76</v>
      </c>
      <c r="BM60" s="20">
        <v>700.35</v>
      </c>
      <c r="BN60" s="20">
        <v>718.86</v>
      </c>
      <c r="BO60" s="20">
        <v>736.38</v>
      </c>
      <c r="BP60" s="20">
        <v>753</v>
      </c>
      <c r="BQ60" s="20">
        <v>768.81</v>
      </c>
      <c r="BR60" s="20">
        <v>783.92</v>
      </c>
      <c r="BS60" s="20">
        <v>798.41</v>
      </c>
      <c r="BT60" s="20">
        <v>812.4</v>
      </c>
      <c r="BU60" s="20">
        <v>826</v>
      </c>
      <c r="BV60" s="20">
        <v>839.23</v>
      </c>
      <c r="BW60" s="20">
        <v>852.05</v>
      </c>
      <c r="BX60" s="20">
        <v>864.82</v>
      </c>
      <c r="BY60" s="20">
        <v>878.04</v>
      </c>
      <c r="BZ60" s="20">
        <v>892</v>
      </c>
      <c r="CA60" s="20">
        <v>906.51</v>
      </c>
      <c r="CB60" s="20">
        <v>921.38</v>
      </c>
      <c r="CC60" s="20">
        <v>936.44</v>
      </c>
      <c r="CD60" s="20">
        <v>951.42</v>
      </c>
      <c r="CE60" s="20">
        <v>966</v>
      </c>
      <c r="CF60" s="20">
        <v>979.13</v>
      </c>
      <c r="CG60" s="20">
        <v>990.75</v>
      </c>
      <c r="CH60" s="20">
        <v>1000.8</v>
      </c>
      <c r="CI60" s="20">
        <v>1009.23</v>
      </c>
      <c r="CJ60" s="20">
        <v>1016</v>
      </c>
      <c r="CK60" s="20">
        <v>1024.68</v>
      </c>
      <c r="CL60" s="20">
        <v>1032.76</v>
      </c>
      <c r="CM60" s="20">
        <v>1040.84</v>
      </c>
      <c r="CN60" s="20">
        <v>1048.92</v>
      </c>
      <c r="CO60" s="20">
        <v>1057</v>
      </c>
      <c r="CP60" s="20">
        <v>1066.66</v>
      </c>
      <c r="CQ60" s="20">
        <v>1081</v>
      </c>
      <c r="CR60" s="20">
        <v>1097</v>
      </c>
      <c r="CS60" s="20">
        <v>1113</v>
      </c>
      <c r="CT60" s="20">
        <v>1122</v>
      </c>
      <c r="CU60" s="20">
        <v>1134</v>
      </c>
      <c r="CV60" s="20">
        <v>1147.71</v>
      </c>
      <c r="CW60" s="20">
        <v>1159.73</v>
      </c>
      <c r="CX60" s="20">
        <v>1174.4</v>
      </c>
      <c r="CY60" s="20">
        <v>1186.14</v>
      </c>
      <c r="DA60" s="2">
        <v>50.929</v>
      </c>
      <c r="DB60" s="2">
        <v>51.0194289508632</v>
      </c>
      <c r="DC60" s="2">
        <v>53.65799031477</v>
      </c>
      <c r="DD60" s="2">
        <v>57.5782623318386</v>
      </c>
      <c r="DE60" s="2">
        <v>60.7529710144927</v>
      </c>
      <c r="DF60" s="2">
        <v>63.513937007874</v>
      </c>
      <c r="DG60" s="2">
        <v>64.9673888363292</v>
      </c>
      <c r="DH60" s="7">
        <f>PWT!DS60</f>
        <v>66.5386631016043</v>
      </c>
      <c r="DI60" s="7">
        <f>PWT!DX60</f>
        <v>68.1550126368997</v>
      </c>
      <c r="DK60" s="7">
        <v>3.13</v>
      </c>
      <c r="DL60" s="11">
        <v>999</v>
      </c>
      <c r="DM60" s="9">
        <v>6</v>
      </c>
    </row>
    <row r="61" spans="1:117" ht="12.75">
      <c r="A61" s="15" t="s">
        <v>60</v>
      </c>
      <c r="B61" s="15">
        <f t="shared" si="3"/>
        <v>8.409922826046676</v>
      </c>
      <c r="C61" s="15">
        <f t="shared" si="4"/>
        <v>6.665244999999999</v>
      </c>
      <c r="D61" s="15">
        <f t="shared" si="5"/>
        <v>5.654252</v>
      </c>
      <c r="E61" s="15">
        <f t="shared" si="6"/>
        <v>11.55016308688402</v>
      </c>
      <c r="F61" s="15"/>
      <c r="G61" s="7">
        <v>0.0214645</v>
      </c>
      <c r="H61" s="7">
        <v>0.0341495</v>
      </c>
      <c r="I61" s="7">
        <v>0.0474181</v>
      </c>
      <c r="J61" s="7">
        <v>0.0763528</v>
      </c>
      <c r="K61" s="7">
        <v>0.1033277</v>
      </c>
      <c r="L61" s="7">
        <v>0.1172021</v>
      </c>
      <c r="M61" s="7">
        <v>0.1128931</v>
      </c>
      <c r="N61" s="7">
        <v>0.1146595</v>
      </c>
      <c r="O61" s="7"/>
      <c r="P61" s="7">
        <f t="shared" si="14"/>
        <v>0</v>
      </c>
      <c r="Q61" s="7">
        <f t="shared" si="7"/>
        <v>0</v>
      </c>
      <c r="R61" s="7">
        <f t="shared" si="8"/>
        <v>0.047562850376335425</v>
      </c>
      <c r="S61" s="7">
        <f t="shared" si="9"/>
        <v>0.07553937109874231</v>
      </c>
      <c r="T61" s="7">
        <f t="shared" si="10"/>
        <v>0.10267704070676326</v>
      </c>
      <c r="U61" s="7">
        <f t="shared" si="11"/>
        <v>0.1196613856623642</v>
      </c>
      <c r="V61" s="7">
        <f t="shared" si="12"/>
        <v>0.11278510061046111</v>
      </c>
      <c r="W61" s="7">
        <f t="shared" si="16"/>
        <v>0.11745176343820568</v>
      </c>
      <c r="X61" s="7">
        <f>AO61*AV61/DI61/100</f>
        <v>0.12663349090599532</v>
      </c>
      <c r="Y61" s="7">
        <v>9</v>
      </c>
      <c r="Z61" s="7">
        <v>16</v>
      </c>
      <c r="AA61" s="2">
        <v>22.53338317</v>
      </c>
      <c r="AB61" s="2">
        <v>35.49334774</v>
      </c>
      <c r="AC61" s="2">
        <v>48.63710261</v>
      </c>
      <c r="AD61" s="2">
        <v>56.53698274</v>
      </c>
      <c r="AE61" s="2">
        <v>53.25317698</v>
      </c>
      <c r="AF61" s="2">
        <v>53.12073591</v>
      </c>
      <c r="AG61" s="2">
        <v>53.85666835</v>
      </c>
      <c r="AH61" s="2">
        <v>55.67565933</v>
      </c>
      <c r="AI61" s="2">
        <v>58.29545134</v>
      </c>
      <c r="AJ61" s="2">
        <v>61.17285067</v>
      </c>
      <c r="AK61" s="2">
        <v>63.96408549</v>
      </c>
      <c r="AL61" s="2">
        <v>68.02675146</v>
      </c>
      <c r="AM61" s="2">
        <v>70.51409316</v>
      </c>
      <c r="AN61" s="2">
        <v>73.40465736</v>
      </c>
      <c r="AO61" s="2">
        <v>75.31288533</v>
      </c>
      <c r="AP61" s="19">
        <v>10.397643908969211</v>
      </c>
      <c r="AQ61" s="19">
        <v>10.541649437169767</v>
      </c>
      <c r="AR61" s="19">
        <v>10.78221534892712</v>
      </c>
      <c r="AS61" s="19">
        <v>11.423965351299325</v>
      </c>
      <c r="AT61" s="19">
        <v>12.171463676854554</v>
      </c>
      <c r="AU61" s="7">
        <f t="shared" si="17"/>
        <v>11.561774638900808</v>
      </c>
      <c r="AV61" s="7">
        <f t="shared" si="18"/>
        <v>10.23609410248147</v>
      </c>
      <c r="AW61" s="7">
        <v>91956.52173913043</v>
      </c>
      <c r="AX61" s="7">
        <v>100096.77419354838</v>
      </c>
      <c r="BA61" s="8"/>
      <c r="BB61" s="8"/>
      <c r="BH61" s="7">
        <v>10510</v>
      </c>
      <c r="BI61" s="7">
        <v>10246</v>
      </c>
      <c r="BK61" s="20">
        <v>35457.299</v>
      </c>
      <c r="BL61" s="20">
        <v>36568.783</v>
      </c>
      <c r="BM61" s="20">
        <v>37713.467</v>
      </c>
      <c r="BN61" s="20">
        <v>38896.679</v>
      </c>
      <c r="BO61" s="20">
        <v>40127.239</v>
      </c>
      <c r="BP61" s="20">
        <v>41410.516</v>
      </c>
      <c r="BQ61" s="20">
        <v>42743.615</v>
      </c>
      <c r="BR61" s="20">
        <v>44123.621</v>
      </c>
      <c r="BS61" s="20">
        <v>45551.883</v>
      </c>
      <c r="BT61" s="20">
        <v>47030.457</v>
      </c>
      <c r="BU61" s="20">
        <v>48558.6</v>
      </c>
      <c r="BV61" s="20">
        <v>50181.9</v>
      </c>
      <c r="BW61" s="20">
        <v>51864.5</v>
      </c>
      <c r="BX61" s="20">
        <v>53596.6</v>
      </c>
      <c r="BY61" s="20">
        <v>55338.6</v>
      </c>
      <c r="BZ61" s="20">
        <v>57080.7</v>
      </c>
      <c r="CA61" s="20">
        <v>58812.8</v>
      </c>
      <c r="CB61" s="20">
        <v>60554.8</v>
      </c>
      <c r="CC61" s="20">
        <v>62296.8</v>
      </c>
      <c r="CD61" s="20">
        <v>64068.5</v>
      </c>
      <c r="CE61" s="20">
        <v>66097.6</v>
      </c>
      <c r="CF61" s="20">
        <v>67661.4</v>
      </c>
      <c r="CG61" s="20">
        <v>69235.2</v>
      </c>
      <c r="CH61" s="20">
        <v>70818.8</v>
      </c>
      <c r="CI61" s="20">
        <v>72392.6</v>
      </c>
      <c r="CJ61" s="20">
        <v>73956.4</v>
      </c>
      <c r="CK61" s="20">
        <v>75500.5</v>
      </c>
      <c r="CL61" s="20">
        <v>77044.5</v>
      </c>
      <c r="CM61" s="20">
        <v>78608.4</v>
      </c>
      <c r="CN61" s="20">
        <v>80172.2</v>
      </c>
      <c r="CO61" s="20">
        <v>81745</v>
      </c>
      <c r="CP61" s="20">
        <v>84671</v>
      </c>
      <c r="CQ61" s="20">
        <v>86238</v>
      </c>
      <c r="CR61" s="20">
        <v>87797</v>
      </c>
      <c r="CS61" s="20">
        <v>89352</v>
      </c>
      <c r="CT61" s="20">
        <v>90903</v>
      </c>
      <c r="CU61" s="20">
        <v>92450</v>
      </c>
      <c r="CV61" s="20">
        <v>93990</v>
      </c>
      <c r="CW61" s="20">
        <v>95521</v>
      </c>
      <c r="CX61" s="20">
        <v>97428</v>
      </c>
      <c r="CY61" s="20">
        <v>97221</v>
      </c>
      <c r="DA61" s="2">
        <v>50.3934123697388</v>
      </c>
      <c r="DB61" s="2">
        <v>49.4940444516548</v>
      </c>
      <c r="DC61" s="2">
        <v>49.2598934698395</v>
      </c>
      <c r="DD61" s="2">
        <v>49.5315785377079</v>
      </c>
      <c r="DE61" s="2">
        <v>51.0742918454936</v>
      </c>
      <c r="DF61" s="2">
        <v>53.975351222421</v>
      </c>
      <c r="DG61" s="2">
        <v>57.469391416144</v>
      </c>
      <c r="DH61" s="7">
        <f>PWT!DS61</f>
        <v>60.2176325634977</v>
      </c>
      <c r="DI61" s="7">
        <f>PWT!DX61</f>
        <v>60.8772431251659</v>
      </c>
      <c r="DK61" s="7">
        <v>2.76</v>
      </c>
      <c r="DL61" s="10">
        <v>3.68</v>
      </c>
      <c r="DM61" s="9">
        <v>7.23</v>
      </c>
    </row>
    <row r="62" spans="1:117" ht="12.75">
      <c r="A62" s="15" t="s">
        <v>61</v>
      </c>
      <c r="B62" s="15">
        <f t="shared" si="3"/>
        <v>4.785649396640514</v>
      </c>
      <c r="C62" s="15">
        <f t="shared" si="4"/>
        <v>3.61665</v>
      </c>
      <c r="D62" s="15">
        <f t="shared" si="5"/>
        <v>2.913466</v>
      </c>
      <c r="E62" s="15">
        <f t="shared" si="6"/>
        <v>6.759938913952926</v>
      </c>
      <c r="F62" s="15"/>
      <c r="G62" s="7">
        <v>0.0099404</v>
      </c>
      <c r="H62" s="7">
        <v>0.0203351</v>
      </c>
      <c r="I62" s="7">
        <v>0.0253835</v>
      </c>
      <c r="J62" s="7">
        <v>0.0370525</v>
      </c>
      <c r="K62" s="7">
        <v>0.0529618</v>
      </c>
      <c r="L62" s="7">
        <v>0.0713257</v>
      </c>
      <c r="M62" s="7">
        <v>0.0691437</v>
      </c>
      <c r="N62" s="7">
        <v>0.0725356</v>
      </c>
      <c r="O62" s="7"/>
      <c r="P62" s="7">
        <f t="shared" si="14"/>
        <v>0.009943738393588412</v>
      </c>
      <c r="Q62" s="7">
        <f t="shared" si="7"/>
        <v>0.018488315555070908</v>
      </c>
      <c r="R62" s="7">
        <f t="shared" si="8"/>
        <v>0.02542304339200346</v>
      </c>
      <c r="S62" s="7">
        <f t="shared" si="9"/>
        <v>0.03703571472612841</v>
      </c>
      <c r="T62" s="7">
        <f t="shared" si="10"/>
        <v>0.053239744524060016</v>
      </c>
      <c r="U62" s="7">
        <f t="shared" si="11"/>
        <v>0.07199479490850279</v>
      </c>
      <c r="V62" s="7">
        <f t="shared" si="12"/>
        <v>0.07059860126015628</v>
      </c>
      <c r="W62" s="7">
        <f t="shared" si="16"/>
        <v>0.0753242019535633</v>
      </c>
      <c r="X62" s="7">
        <f>AM62*AV62/DI62/100</f>
        <v>0.06924154374408292</v>
      </c>
      <c r="Y62" s="7">
        <v>5</v>
      </c>
      <c r="Z62" s="7">
        <v>10</v>
      </c>
      <c r="AA62" s="2">
        <v>12.61454192</v>
      </c>
      <c r="AB62" s="2">
        <v>16.49718392</v>
      </c>
      <c r="AC62" s="2">
        <v>26.0147617</v>
      </c>
      <c r="AD62" s="2">
        <v>35.40831934</v>
      </c>
      <c r="AE62" s="2">
        <v>35.2652429</v>
      </c>
      <c r="AF62" s="2">
        <v>35.72453587</v>
      </c>
      <c r="AG62" s="2">
        <v>36.17085139</v>
      </c>
      <c r="AH62" s="2">
        <v>37.35103625</v>
      </c>
      <c r="AI62" s="2">
        <v>37.88110256</v>
      </c>
      <c r="AJ62" s="2">
        <v>38.51348311</v>
      </c>
      <c r="AK62" s="2">
        <v>39.09019444</v>
      </c>
      <c r="AL62" s="2">
        <v>39.02722267</v>
      </c>
      <c r="AM62" s="2">
        <v>37.81511221</v>
      </c>
      <c r="AN62" s="2">
        <v>39.33796033</v>
      </c>
      <c r="AO62" s="7">
        <v>41</v>
      </c>
      <c r="AP62" s="19">
        <v>9.725669497060744</v>
      </c>
      <c r="AQ62" s="19">
        <v>11.037272464605605</v>
      </c>
      <c r="AR62" s="19">
        <v>10.788360334330822</v>
      </c>
      <c r="AS62" s="19">
        <v>11.031042128603104</v>
      </c>
      <c r="AT62" s="19">
        <v>11.321382522979661</v>
      </c>
      <c r="AU62" s="7">
        <f t="shared" si="17"/>
        <v>11.502311832032138</v>
      </c>
      <c r="AV62" s="7">
        <f t="shared" si="18"/>
        <v>11.2064</v>
      </c>
      <c r="AW62" s="7">
        <v>27028.985507246376</v>
      </c>
      <c r="AX62" s="7">
        <v>29411.764705882353</v>
      </c>
      <c r="BA62" s="7">
        <v>1216</v>
      </c>
      <c r="BB62" s="7">
        <v>1247</v>
      </c>
      <c r="BC62" s="7">
        <v>1489</v>
      </c>
      <c r="BD62" s="7">
        <v>1910</v>
      </c>
      <c r="BE62" s="7">
        <v>2091</v>
      </c>
      <c r="BF62" s="7">
        <v>2388</v>
      </c>
      <c r="BG62" s="7">
        <v>2722</v>
      </c>
      <c r="BH62" s="7">
        <v>3035</v>
      </c>
      <c r="BI62" s="7">
        <v>3296</v>
      </c>
      <c r="BK62" s="20">
        <v>11626</v>
      </c>
      <c r="BL62" s="20">
        <v>11916.7</v>
      </c>
      <c r="BM62" s="20">
        <v>12237.14</v>
      </c>
      <c r="BN62" s="20">
        <v>12581.65</v>
      </c>
      <c r="BO62" s="20">
        <v>12945.11</v>
      </c>
      <c r="BP62" s="20">
        <v>13323</v>
      </c>
      <c r="BQ62" s="20">
        <v>13711.35</v>
      </c>
      <c r="BR62" s="20">
        <v>14106.77</v>
      </c>
      <c r="BS62" s="20">
        <v>14506.42</v>
      </c>
      <c r="BT62" s="20">
        <v>14908.06</v>
      </c>
      <c r="BU62" s="20">
        <v>15310</v>
      </c>
      <c r="BV62" s="20">
        <v>15706.47</v>
      </c>
      <c r="BW62" s="20">
        <v>16103.64</v>
      </c>
      <c r="BX62" s="20">
        <v>16502.04</v>
      </c>
      <c r="BY62" s="20">
        <v>16902.28</v>
      </c>
      <c r="BZ62" s="20">
        <v>17305</v>
      </c>
      <c r="CA62" s="20">
        <v>17710.57</v>
      </c>
      <c r="CB62" s="20">
        <v>18119.11</v>
      </c>
      <c r="CC62" s="20">
        <v>18532.37</v>
      </c>
      <c r="CD62" s="20">
        <v>18952.82</v>
      </c>
      <c r="CE62" s="20">
        <v>19382</v>
      </c>
      <c r="CF62" s="20">
        <v>19819.6</v>
      </c>
      <c r="CG62" s="20">
        <v>20265.34</v>
      </c>
      <c r="CH62" s="20">
        <v>20719.02</v>
      </c>
      <c r="CI62" s="20">
        <v>21180.16</v>
      </c>
      <c r="CJ62" s="20">
        <v>21648</v>
      </c>
      <c r="CK62" s="20">
        <v>22119.82</v>
      </c>
      <c r="CL62" s="20">
        <v>22595.43</v>
      </c>
      <c r="CM62" s="20">
        <v>23074.63</v>
      </c>
      <c r="CN62" s="20">
        <v>23557.22</v>
      </c>
      <c r="CO62" s="20">
        <v>24043</v>
      </c>
      <c r="CP62" s="20">
        <v>24523.96</v>
      </c>
      <c r="CQ62" s="20">
        <v>24999.43</v>
      </c>
      <c r="CR62" s="20">
        <v>25468.72</v>
      </c>
      <c r="CS62" s="20">
        <v>25926</v>
      </c>
      <c r="CT62" s="20">
        <v>26386</v>
      </c>
      <c r="CU62" s="20">
        <v>26848</v>
      </c>
      <c r="CV62" s="20">
        <v>27310</v>
      </c>
      <c r="CW62" s="20">
        <v>27775</v>
      </c>
      <c r="CX62" s="20">
        <v>28238</v>
      </c>
      <c r="CY62" s="20">
        <v>28705</v>
      </c>
      <c r="DA62" s="2">
        <v>52.5924703251333</v>
      </c>
      <c r="DB62" s="2">
        <v>50.62523830969</v>
      </c>
      <c r="DC62" s="2">
        <v>48.2573481384716</v>
      </c>
      <c r="DD62" s="2">
        <v>49.1644120196475</v>
      </c>
      <c r="DE62" s="2">
        <v>52.7156217108658</v>
      </c>
      <c r="DF62" s="2">
        <v>54.2526251847746</v>
      </c>
      <c r="DG62" s="2">
        <v>56.5522967183796</v>
      </c>
      <c r="DH62" s="7">
        <f>PWT!DS62</f>
        <v>58.811654286364</v>
      </c>
      <c r="DI62" s="7">
        <f>PWT!DX62</f>
        <v>61.2018812053649</v>
      </c>
      <c r="DK62" s="7">
        <v>999</v>
      </c>
      <c r="DL62" s="10">
        <v>999</v>
      </c>
      <c r="DM62" s="9">
        <v>999</v>
      </c>
    </row>
    <row r="63" spans="1:117" ht="12.75">
      <c r="A63" s="15" t="s">
        <v>62</v>
      </c>
      <c r="B63" s="15">
        <f t="shared" si="3"/>
        <v>1.0892003035779205</v>
      </c>
      <c r="C63" s="15">
        <f t="shared" si="4"/>
        <v>0.7609083333333333</v>
      </c>
      <c r="D63" s="15">
        <f t="shared" si="5"/>
        <v>0.631612</v>
      </c>
      <c r="E63" s="15">
        <f t="shared" si="6"/>
        <v>1.527074546440257</v>
      </c>
      <c r="F63" s="15"/>
      <c r="G63" s="7">
        <v>0.0035956</v>
      </c>
      <c r="H63" s="7">
        <v>0.0054389</v>
      </c>
      <c r="I63" s="7">
        <v>0.007226</v>
      </c>
      <c r="J63" s="7">
        <v>0.0054138</v>
      </c>
      <c r="K63" s="7">
        <v>0.0099063</v>
      </c>
      <c r="L63" s="7">
        <v>0.0140739</v>
      </c>
      <c r="M63" s="7">
        <v>0.0143725</v>
      </c>
      <c r="N63" s="7">
        <v>0.0159493</v>
      </c>
      <c r="O63" s="7"/>
      <c r="P63" s="7">
        <f t="shared" si="14"/>
        <v>0.0037050321867453636</v>
      </c>
      <c r="Q63" s="7">
        <f t="shared" si="7"/>
        <v>0.005480943327046</v>
      </c>
      <c r="R63" s="7">
        <f t="shared" si="8"/>
        <v>0.0075647268290166035</v>
      </c>
      <c r="S63" s="7">
        <f t="shared" si="9"/>
        <v>0.005424032449205231</v>
      </c>
      <c r="T63" s="7">
        <f t="shared" si="10"/>
        <v>0.010012064287723055</v>
      </c>
      <c r="U63" s="7">
        <f t="shared" si="11"/>
        <v>0.013856994933867238</v>
      </c>
      <c r="V63" s="7">
        <f t="shared" si="12"/>
        <v>0.015455983536837272</v>
      </c>
      <c r="W63" s="7">
        <f t="shared" si="16"/>
        <v>0.01413595189796538</v>
      </c>
      <c r="X63" s="7">
        <f aca="true" t="shared" si="19" ref="X63:X68">AO63*AV63/DI63/100</f>
        <v>0.02386507542404748</v>
      </c>
      <c r="Y63" s="7">
        <v>2</v>
      </c>
      <c r="Z63" s="7">
        <v>3</v>
      </c>
      <c r="AA63" s="2">
        <v>4.143557227</v>
      </c>
      <c r="AB63" s="2">
        <v>2.857475573</v>
      </c>
      <c r="AC63" s="2">
        <v>5.219944359</v>
      </c>
      <c r="AD63" s="2">
        <v>7.25082336</v>
      </c>
      <c r="AE63" s="2">
        <v>7.632044514</v>
      </c>
      <c r="AF63" s="2">
        <v>7.481862403</v>
      </c>
      <c r="AG63" s="2">
        <v>7.006158917</v>
      </c>
      <c r="AH63" s="2">
        <v>6.849851434</v>
      </c>
      <c r="AI63" s="2">
        <v>6.749579147</v>
      </c>
      <c r="AJ63" s="2">
        <v>7.055403939</v>
      </c>
      <c r="AK63" s="2">
        <v>7.327984907</v>
      </c>
      <c r="AL63" s="7" t="s">
        <v>0</v>
      </c>
      <c r="AM63" s="2">
        <v>9.793380261</v>
      </c>
      <c r="AN63" s="2">
        <v>10.47780415</v>
      </c>
      <c r="AO63" s="2">
        <v>11.88746708</v>
      </c>
      <c r="AP63" s="19">
        <v>9.856306546035125</v>
      </c>
      <c r="AQ63" s="19">
        <v>10.097161364069347</v>
      </c>
      <c r="AR63" s="19">
        <v>10.111616370400991</v>
      </c>
      <c r="AS63" s="19">
        <v>10.07311129163282</v>
      </c>
      <c r="AT63" s="19">
        <v>10.698890537771183</v>
      </c>
      <c r="AU63" s="7">
        <f t="shared" si="17"/>
        <v>10.638432364096081</v>
      </c>
      <c r="AV63" s="7">
        <f t="shared" si="18"/>
        <v>10.683050847457626</v>
      </c>
      <c r="AW63" s="7">
        <v>15953.846153846154</v>
      </c>
      <c r="AX63" s="7">
        <v>17878.78787878788</v>
      </c>
      <c r="BA63" s="7">
        <v>770</v>
      </c>
      <c r="BB63" s="7">
        <v>841</v>
      </c>
      <c r="BC63" s="7">
        <v>926</v>
      </c>
      <c r="BD63" s="7">
        <v>1060</v>
      </c>
      <c r="BE63" s="7">
        <v>1223</v>
      </c>
      <c r="BF63" s="7">
        <v>1364</v>
      </c>
      <c r="BG63" s="7">
        <v>1514</v>
      </c>
      <c r="BH63" s="7">
        <v>1683</v>
      </c>
      <c r="BI63" s="7">
        <v>1910</v>
      </c>
      <c r="BK63" s="20">
        <v>7461</v>
      </c>
      <c r="BL63" s="20">
        <v>7623.11</v>
      </c>
      <c r="BM63" s="20">
        <v>7790.69</v>
      </c>
      <c r="BN63" s="20">
        <v>7964.75</v>
      </c>
      <c r="BO63" s="20">
        <v>8146.92</v>
      </c>
      <c r="BP63" s="20">
        <v>8338</v>
      </c>
      <c r="BQ63" s="20">
        <v>8537.07</v>
      </c>
      <c r="BR63" s="20">
        <v>8743.25</v>
      </c>
      <c r="BS63" s="20">
        <v>8955.73</v>
      </c>
      <c r="BT63" s="20">
        <v>9173.41</v>
      </c>
      <c r="BU63" s="20">
        <v>9395</v>
      </c>
      <c r="BV63" s="20">
        <v>9603.28</v>
      </c>
      <c r="BW63" s="20">
        <v>9805.23</v>
      </c>
      <c r="BX63" s="20">
        <v>10011.52</v>
      </c>
      <c r="BY63" s="20">
        <v>10239.16</v>
      </c>
      <c r="BZ63" s="20">
        <v>10498</v>
      </c>
      <c r="CA63" s="20">
        <v>10797.94</v>
      </c>
      <c r="CB63" s="20">
        <v>11112.74</v>
      </c>
      <c r="CC63" s="20">
        <v>11437.3</v>
      </c>
      <c r="CD63" s="20">
        <v>11766.46</v>
      </c>
      <c r="CE63" s="20">
        <v>12095</v>
      </c>
      <c r="CF63" s="20">
        <v>12421.82</v>
      </c>
      <c r="CG63" s="20">
        <v>12749.94</v>
      </c>
      <c r="CH63" s="20">
        <v>13061.39</v>
      </c>
      <c r="CI63" s="20">
        <v>13329.72</v>
      </c>
      <c r="CJ63" s="20">
        <v>13541</v>
      </c>
      <c r="CK63" s="20">
        <v>13706.39</v>
      </c>
      <c r="CL63" s="20">
        <v>13836.99</v>
      </c>
      <c r="CM63" s="20">
        <v>13943.83</v>
      </c>
      <c r="CN63" s="20">
        <v>14042.07</v>
      </c>
      <c r="CO63" s="20">
        <v>14151</v>
      </c>
      <c r="CP63" s="20">
        <v>14420</v>
      </c>
      <c r="CQ63" s="20">
        <v>14690</v>
      </c>
      <c r="CR63" s="20">
        <v>15005</v>
      </c>
      <c r="CS63" s="20">
        <v>15420</v>
      </c>
      <c r="CT63" s="20">
        <v>15820</v>
      </c>
      <c r="CU63" s="20">
        <v>16230</v>
      </c>
      <c r="CV63" s="20">
        <v>16630</v>
      </c>
      <c r="CW63" s="20">
        <v>16965</v>
      </c>
      <c r="CX63" s="20">
        <v>17299</v>
      </c>
      <c r="CY63" s="20">
        <v>17691</v>
      </c>
      <c r="DA63" s="2">
        <v>55.7098123575928</v>
      </c>
      <c r="DB63" s="2">
        <v>55.2077500599664</v>
      </c>
      <c r="DC63" s="2">
        <v>53.9876338477914</v>
      </c>
      <c r="DD63" s="2">
        <v>53.1936197370928</v>
      </c>
      <c r="DE63" s="2">
        <v>52.7184737494833</v>
      </c>
      <c r="DF63" s="2">
        <v>52.7086507643453</v>
      </c>
      <c r="DG63" s="2">
        <v>52.8302897321744</v>
      </c>
      <c r="DH63" s="7">
        <f>PWT!DS63</f>
        <v>53.0975474083439</v>
      </c>
      <c r="DI63" s="7">
        <f>PWT!DX63</f>
        <v>53.2134983890114</v>
      </c>
      <c r="DK63" s="7">
        <v>0.48</v>
      </c>
      <c r="DL63" s="11">
        <v>999</v>
      </c>
      <c r="DM63" s="9">
        <v>1.11</v>
      </c>
    </row>
    <row r="64" spans="1:117" ht="12.75">
      <c r="A64" s="15" t="s">
        <v>63</v>
      </c>
      <c r="B64" s="15">
        <f t="shared" si="3"/>
        <v>4.256804724918098</v>
      </c>
      <c r="C64" s="15">
        <f t="shared" si="4"/>
        <v>2.4792983333333334</v>
      </c>
      <c r="D64" s="15">
        <f t="shared" si="5"/>
        <v>2.039348</v>
      </c>
      <c r="E64" s="15">
        <f t="shared" si="6"/>
        <v>6.433402504852576</v>
      </c>
      <c r="F64" s="15"/>
      <c r="G64" s="7">
        <v>0.0107577</v>
      </c>
      <c r="H64" s="7">
        <v>0.0086075</v>
      </c>
      <c r="I64" s="7">
        <v>0.017051</v>
      </c>
      <c r="J64" s="7">
        <v>0.0250261</v>
      </c>
      <c r="K64" s="7">
        <v>0.0405251</v>
      </c>
      <c r="L64" s="7">
        <v>0.0467905</v>
      </c>
      <c r="M64" s="7">
        <v>0.0620793</v>
      </c>
      <c r="N64" s="7">
        <v>0.0759262</v>
      </c>
      <c r="O64" s="7"/>
      <c r="P64" s="7">
        <f t="shared" si="14"/>
        <v>0.009363791397276033</v>
      </c>
      <c r="Q64" s="7">
        <f t="shared" si="7"/>
        <v>0.009384252886212868</v>
      </c>
      <c r="R64" s="7">
        <f t="shared" si="8"/>
        <v>0.018722400846295367</v>
      </c>
      <c r="S64" s="7">
        <f t="shared" si="9"/>
        <v>0.026292470451178492</v>
      </c>
      <c r="T64" s="7">
        <f t="shared" si="10"/>
        <v>0.04186060850278568</v>
      </c>
      <c r="U64" s="7">
        <f t="shared" si="11"/>
        <v>0.04821693184859005</v>
      </c>
      <c r="V64" s="7">
        <f t="shared" si="12"/>
        <v>0.0631860111351763</v>
      </c>
      <c r="W64" s="7">
        <f t="shared" si="16"/>
        <v>0.07584113683756923</v>
      </c>
      <c r="X64" s="7">
        <f t="shared" si="19"/>
        <v>0.09643408840505957</v>
      </c>
      <c r="Y64" s="7">
        <v>5</v>
      </c>
      <c r="Z64" s="7">
        <v>5</v>
      </c>
      <c r="AA64" s="2">
        <v>9.495193986</v>
      </c>
      <c r="AB64" s="2">
        <v>13.41480772</v>
      </c>
      <c r="AC64" s="2">
        <v>21.59125048</v>
      </c>
      <c r="AD64" s="2">
        <v>25.24948629</v>
      </c>
      <c r="AE64" s="2">
        <v>33.11513988</v>
      </c>
      <c r="AF64" s="2">
        <v>35.09029377</v>
      </c>
      <c r="AG64" s="2">
        <v>37.42010665</v>
      </c>
      <c r="AH64" s="2">
        <v>38.30883068</v>
      </c>
      <c r="AI64" s="2">
        <v>38.24144475</v>
      </c>
      <c r="AJ64" s="2">
        <v>39.66942762</v>
      </c>
      <c r="AK64" s="2">
        <v>42.27850383</v>
      </c>
      <c r="AL64" s="7" t="s">
        <v>0</v>
      </c>
      <c r="AM64" s="2">
        <v>49.27976339</v>
      </c>
      <c r="AN64" s="2">
        <v>50.81355397</v>
      </c>
      <c r="AO64" s="2">
        <v>50.6327267</v>
      </c>
      <c r="AP64" s="19">
        <v>11.11503487242871</v>
      </c>
      <c r="AQ64" s="19">
        <v>10.94006407751817</v>
      </c>
      <c r="AR64" s="19">
        <v>10.822182369982066</v>
      </c>
      <c r="AS64" s="19">
        <v>10.622311094952433</v>
      </c>
      <c r="AT64" s="19">
        <v>10.563605369699552</v>
      </c>
      <c r="AU64" s="7">
        <f t="shared" si="17"/>
        <v>10.53967657013915</v>
      </c>
      <c r="AV64" s="7">
        <f t="shared" si="18"/>
        <v>10.520113136392206</v>
      </c>
      <c r="AW64" s="7">
        <v>21687.5</v>
      </c>
      <c r="AX64" s="7">
        <v>24476.923076923078</v>
      </c>
      <c r="BA64" s="7">
        <v>998</v>
      </c>
      <c r="BB64" s="7">
        <v>1095</v>
      </c>
      <c r="BC64" s="7">
        <v>1259</v>
      </c>
      <c r="BD64" s="7">
        <v>1400</v>
      </c>
      <c r="BE64" s="7">
        <v>1569</v>
      </c>
      <c r="BF64" s="7">
        <v>1753</v>
      </c>
      <c r="BG64" s="7">
        <v>1983</v>
      </c>
      <c r="BH64" s="7">
        <v>2242</v>
      </c>
      <c r="BI64" s="7">
        <v>2575</v>
      </c>
      <c r="BK64" s="20">
        <v>9263</v>
      </c>
      <c r="BL64" s="20">
        <v>9458.47</v>
      </c>
      <c r="BM64" s="20">
        <v>9646.8</v>
      </c>
      <c r="BN64" s="20">
        <v>9832.44</v>
      </c>
      <c r="BO64" s="20">
        <v>10019.35</v>
      </c>
      <c r="BP64" s="20">
        <v>10211</v>
      </c>
      <c r="BQ64" s="20">
        <v>10410.36</v>
      </c>
      <c r="BR64" s="20">
        <v>10619.9</v>
      </c>
      <c r="BS64" s="20">
        <v>10841.61</v>
      </c>
      <c r="BT64" s="20">
        <v>11076.98</v>
      </c>
      <c r="BU64" s="20">
        <v>11327</v>
      </c>
      <c r="BV64" s="20">
        <v>11592.97</v>
      </c>
      <c r="BW64" s="20">
        <v>11876.53</v>
      </c>
      <c r="BX64" s="20">
        <v>12174.74</v>
      </c>
      <c r="BY64" s="20">
        <v>12482.6</v>
      </c>
      <c r="BZ64" s="20">
        <v>12797</v>
      </c>
      <c r="CA64" s="20">
        <v>13110.32</v>
      </c>
      <c r="CB64" s="20">
        <v>13438.04</v>
      </c>
      <c r="CC64" s="20">
        <v>13779.2</v>
      </c>
      <c r="CD64" s="20">
        <v>14132.84</v>
      </c>
      <c r="CE64" s="20">
        <v>14498</v>
      </c>
      <c r="CF64" s="20">
        <v>14874.56</v>
      </c>
      <c r="CG64" s="20">
        <v>15262.92</v>
      </c>
      <c r="CH64" s="20">
        <v>15663.49</v>
      </c>
      <c r="CI64" s="20">
        <v>16076.71</v>
      </c>
      <c r="CJ64" s="20">
        <v>16503</v>
      </c>
      <c r="CK64" s="20">
        <v>16938.31</v>
      </c>
      <c r="CL64" s="20">
        <v>17382.74</v>
      </c>
      <c r="CM64" s="20">
        <v>17836.42</v>
      </c>
      <c r="CN64" s="20">
        <v>18299.47</v>
      </c>
      <c r="CO64" s="20">
        <v>18772</v>
      </c>
      <c r="CP64" s="20">
        <v>19253.59</v>
      </c>
      <c r="CQ64" s="20">
        <v>19744.32</v>
      </c>
      <c r="CR64" s="20">
        <v>20244.25</v>
      </c>
      <c r="CS64" s="20">
        <v>20753.45</v>
      </c>
      <c r="CT64" s="20">
        <v>21272</v>
      </c>
      <c r="CU64" s="20">
        <v>21794.68</v>
      </c>
      <c r="CV64" s="20">
        <v>21444.88</v>
      </c>
      <c r="CW64" s="20">
        <v>21965.42</v>
      </c>
      <c r="CX64" s="20">
        <v>22498.04</v>
      </c>
      <c r="CY64" s="20">
        <v>23043</v>
      </c>
      <c r="DA64" s="2">
        <v>57.5303679235695</v>
      </c>
      <c r="DB64" s="2">
        <v>57.1368303985171</v>
      </c>
      <c r="DC64" s="2">
        <v>56.3706616161616</v>
      </c>
      <c r="DD64" s="2">
        <v>55.8178267488772</v>
      </c>
      <c r="DE64" s="2">
        <v>55.8196497012157</v>
      </c>
      <c r="DF64" s="2">
        <v>55.6252519762846</v>
      </c>
      <c r="DG64" s="2">
        <v>55.3627714695182</v>
      </c>
      <c r="DH64" s="7">
        <f>PWT!DS64</f>
        <v>55.1287802730075</v>
      </c>
      <c r="DI64" s="7">
        <f>PWT!DX64</f>
        <v>55.2358633858439</v>
      </c>
      <c r="DK64" s="7">
        <v>0.12</v>
      </c>
      <c r="DL64" s="11">
        <v>999</v>
      </c>
      <c r="DM64" s="9">
        <v>2.43</v>
      </c>
    </row>
    <row r="65" spans="1:117" ht="12.75">
      <c r="A65" s="15" t="s">
        <v>64</v>
      </c>
      <c r="B65" s="15">
        <f t="shared" si="3"/>
        <v>11.241574101296898</v>
      </c>
      <c r="C65" s="15">
        <f t="shared" si="4"/>
        <v>11.008259999999998</v>
      </c>
      <c r="D65" s="15">
        <f t="shared" si="5"/>
        <v>10.301566</v>
      </c>
      <c r="E65" s="15">
        <f t="shared" si="6"/>
        <v>12.410979382334416</v>
      </c>
      <c r="F65" s="15"/>
      <c r="G65" s="7">
        <v>0.0755706</v>
      </c>
      <c r="H65" s="7">
        <v>0.0944074</v>
      </c>
      <c r="I65" s="7">
        <v>0.102075</v>
      </c>
      <c r="J65" s="7">
        <v>0.1191397</v>
      </c>
      <c r="K65" s="7">
        <v>0.1238856</v>
      </c>
      <c r="L65" s="7">
        <v>0.1454173</v>
      </c>
      <c r="M65" s="7">
        <v>0.1249881</v>
      </c>
      <c r="N65" s="7">
        <v>0.1200169</v>
      </c>
      <c r="O65" s="7"/>
      <c r="P65" s="7">
        <f t="shared" si="14"/>
        <v>0</v>
      </c>
      <c r="Q65" s="7">
        <f t="shared" si="7"/>
        <v>0</v>
      </c>
      <c r="R65" s="7">
        <f t="shared" si="8"/>
        <v>0.103029987456185</v>
      </c>
      <c r="S65" s="7">
        <f t="shared" si="9"/>
        <v>0.11974802128797338</v>
      </c>
      <c r="T65" s="7">
        <f t="shared" si="10"/>
        <v>0.12434879459602811</v>
      </c>
      <c r="U65" s="7">
        <f t="shared" si="11"/>
        <v>0.14403498292605812</v>
      </c>
      <c r="V65" s="7">
        <f t="shared" si="12"/>
        <v>0.12528684922514194</v>
      </c>
      <c r="W65" s="7">
        <f t="shared" si="16"/>
        <v>0.12000909138067958</v>
      </c>
      <c r="X65" s="7">
        <f t="shared" si="19"/>
        <v>0.10624887773604125</v>
      </c>
      <c r="Y65" s="7">
        <v>67</v>
      </c>
      <c r="Z65" s="7">
        <v>68</v>
      </c>
      <c r="AA65" s="2">
        <v>74.97068451</v>
      </c>
      <c r="AB65" s="2">
        <v>88.8206219</v>
      </c>
      <c r="AC65" s="2">
        <v>92.52104103</v>
      </c>
      <c r="AD65" s="2">
        <v>117.0561165</v>
      </c>
      <c r="AE65" s="2">
        <v>119.5084916</v>
      </c>
      <c r="AF65" s="2">
        <v>120.731345</v>
      </c>
      <c r="AG65" s="2">
        <v>122.7674942</v>
      </c>
      <c r="AH65" s="2">
        <v>140.1242749</v>
      </c>
      <c r="AI65" s="2">
        <v>139.2610205</v>
      </c>
      <c r="AJ65" s="2">
        <v>137.4227876</v>
      </c>
      <c r="AK65" s="2">
        <v>131.524198</v>
      </c>
      <c r="AL65" s="2">
        <v>129.1093653</v>
      </c>
      <c r="AM65" s="2">
        <v>124.4988324</v>
      </c>
      <c r="AN65" s="2">
        <v>124.1295426</v>
      </c>
      <c r="AO65" s="2">
        <v>124.4502794</v>
      </c>
      <c r="AP65" s="19">
        <v>8.596058394160584</v>
      </c>
      <c r="AQ65" s="19">
        <v>8.61061224489796</v>
      </c>
      <c r="AR65" s="19">
        <v>8.892379679144383</v>
      </c>
      <c r="AS65" s="19">
        <v>8.425531914893616</v>
      </c>
      <c r="AT65" s="19">
        <v>7.225724637681159</v>
      </c>
      <c r="AU65" s="7">
        <f t="shared" si="17"/>
        <v>5.970245795601552</v>
      </c>
      <c r="AV65" s="7">
        <f t="shared" si="18"/>
        <v>5.7974683544303796</v>
      </c>
      <c r="AW65" s="7">
        <v>15400</v>
      </c>
      <c r="AX65" s="7">
        <v>15800</v>
      </c>
      <c r="BA65" s="8"/>
      <c r="BB65" s="8"/>
      <c r="BH65" s="7">
        <v>923</v>
      </c>
      <c r="BI65" s="7">
        <v>916</v>
      </c>
      <c r="BK65" s="20">
        <v>11480.833</v>
      </c>
      <c r="BL65" s="20">
        <v>11632.752</v>
      </c>
      <c r="BM65" s="20">
        <v>11799.662</v>
      </c>
      <c r="BN65" s="20">
        <v>11959.576</v>
      </c>
      <c r="BO65" s="20">
        <v>12120.49</v>
      </c>
      <c r="BP65" s="20">
        <v>12288.399</v>
      </c>
      <c r="BQ65" s="20">
        <v>12449.313</v>
      </c>
      <c r="BR65" s="20">
        <v>12591.237</v>
      </c>
      <c r="BS65" s="20">
        <v>12723.166</v>
      </c>
      <c r="BT65" s="20">
        <v>12871.086</v>
      </c>
      <c r="BU65" s="20">
        <v>13032</v>
      </c>
      <c r="BV65" s="20">
        <v>13194</v>
      </c>
      <c r="BW65" s="20">
        <v>13330</v>
      </c>
      <c r="BX65" s="20">
        <v>13438</v>
      </c>
      <c r="BY65" s="20">
        <v>13543</v>
      </c>
      <c r="BZ65" s="20">
        <v>13660</v>
      </c>
      <c r="CA65" s="20">
        <v>13773</v>
      </c>
      <c r="CB65" s="20">
        <v>13856</v>
      </c>
      <c r="CC65" s="20">
        <v>13939</v>
      </c>
      <c r="CD65" s="20">
        <v>14034</v>
      </c>
      <c r="CE65" s="20">
        <v>14148</v>
      </c>
      <c r="CF65" s="20">
        <v>14247</v>
      </c>
      <c r="CG65" s="20">
        <v>14312</v>
      </c>
      <c r="CH65" s="20">
        <v>14368</v>
      </c>
      <c r="CI65" s="20">
        <v>14423</v>
      </c>
      <c r="CJ65" s="20">
        <v>14488</v>
      </c>
      <c r="CK65" s="20">
        <v>14567</v>
      </c>
      <c r="CL65" s="20">
        <v>14664</v>
      </c>
      <c r="CM65" s="20">
        <v>14760</v>
      </c>
      <c r="CN65" s="20">
        <v>14846</v>
      </c>
      <c r="CO65" s="20">
        <v>14947</v>
      </c>
      <c r="CP65" s="20">
        <v>15068</v>
      </c>
      <c r="CQ65" s="20">
        <v>15182</v>
      </c>
      <c r="CR65" s="20">
        <v>15290</v>
      </c>
      <c r="CS65" s="20">
        <v>15381</v>
      </c>
      <c r="CT65" s="20">
        <v>15460</v>
      </c>
      <c r="CU65" s="20">
        <v>15526</v>
      </c>
      <c r="CV65" s="20">
        <v>15607</v>
      </c>
      <c r="CW65" s="20">
        <v>15703</v>
      </c>
      <c r="CX65" s="20">
        <v>15809</v>
      </c>
      <c r="CY65" s="20">
        <v>15920</v>
      </c>
      <c r="DA65" s="2">
        <v>61.0017558979716</v>
      </c>
      <c r="DB65" s="2">
        <v>62.1786466043107</v>
      </c>
      <c r="DC65" s="2">
        <v>62.5499815936805</v>
      </c>
      <c r="DD65" s="2">
        <v>63.8674381677155</v>
      </c>
      <c r="DE65" s="2">
        <v>66.1632650176679</v>
      </c>
      <c r="DF65" s="2">
        <v>68.4736461495998</v>
      </c>
      <c r="DG65" s="2">
        <v>68.9246682718031</v>
      </c>
      <c r="DH65" s="7">
        <f>PWT!DS65</f>
        <v>68.3654721862872</v>
      </c>
      <c r="DI65" s="7">
        <f>PWT!DX65</f>
        <v>67.9062755198191</v>
      </c>
      <c r="DK65" s="7">
        <v>5.27</v>
      </c>
      <c r="DL65" s="10">
        <v>7.76</v>
      </c>
      <c r="DM65" s="9">
        <v>9.35</v>
      </c>
    </row>
    <row r="66" spans="1:117" ht="12.75">
      <c r="A66" s="15" t="s">
        <v>65</v>
      </c>
      <c r="B66" s="15">
        <f t="shared" si="3"/>
        <v>11.840781558729237</v>
      </c>
      <c r="C66" s="15">
        <f t="shared" si="4"/>
        <v>11.777238333333335</v>
      </c>
      <c r="D66" s="15">
        <f t="shared" si="5"/>
        <v>11.741976000000001</v>
      </c>
      <c r="E66" s="15">
        <f t="shared" si="6"/>
        <v>12.119332805712624</v>
      </c>
      <c r="F66" s="15"/>
      <c r="G66" s="7">
        <v>0.0963097</v>
      </c>
      <c r="H66" s="7">
        <v>0.1170608</v>
      </c>
      <c r="I66" s="7">
        <v>0.1193905</v>
      </c>
      <c r="J66" s="7">
        <v>0.1269427</v>
      </c>
      <c r="K66" s="7">
        <v>0.1273951</v>
      </c>
      <c r="L66" s="7">
        <v>0.1195355</v>
      </c>
      <c r="M66" s="7">
        <v>0.1141358</v>
      </c>
      <c r="N66" s="7">
        <v>0.1263399</v>
      </c>
      <c r="O66" s="7"/>
      <c r="P66" s="7">
        <f t="shared" si="14"/>
        <v>0.07916359409061792</v>
      </c>
      <c r="Q66" s="7">
        <f aca="true" t="shared" si="20" ref="Q66:Q100">Z66*BB66/BP66/DB66</f>
        <v>0.10144512579773637</v>
      </c>
      <c r="R66" s="7">
        <f aca="true" t="shared" si="21" ref="R66:R100">AA66*AP66/DC66/100</f>
        <v>0.11943883272928345</v>
      </c>
      <c r="S66" s="7">
        <f aca="true" t="shared" si="22" ref="S66:S100">AB66*AQ66/DD66/100</f>
        <v>0.12711885004167292</v>
      </c>
      <c r="T66" s="7">
        <f aca="true" t="shared" si="23" ref="T66:T100">AC66*AR66/DE66/100</f>
        <v>0.12604171895539085</v>
      </c>
      <c r="U66" s="7">
        <f aca="true" t="shared" si="24" ref="U66:U100">AD66*AS66/DF66/100</f>
        <v>0.11954031359302272</v>
      </c>
      <c r="V66" s="7">
        <f aca="true" t="shared" si="25" ref="V66:V100">AE66*AT66/DG66/100</f>
        <v>0.11809588065652349</v>
      </c>
      <c r="W66" s="7">
        <f aca="true" t="shared" si="26" ref="W66:W100">AJ66*AU66/DH66/100</f>
        <v>0.1251615342459928</v>
      </c>
      <c r="X66" s="7">
        <f t="shared" si="19"/>
        <v>0.1197387060396384</v>
      </c>
      <c r="Y66" s="7">
        <v>60</v>
      </c>
      <c r="Z66" s="7">
        <v>65</v>
      </c>
      <c r="AA66" s="2">
        <v>76.82669964</v>
      </c>
      <c r="AB66" s="2">
        <v>80.73317313</v>
      </c>
      <c r="AC66" s="2">
        <v>83.09096396</v>
      </c>
      <c r="AD66" s="2">
        <v>85.23175875</v>
      </c>
      <c r="AE66" s="2">
        <v>89.07454341</v>
      </c>
      <c r="AF66" s="2">
        <v>91.36070943</v>
      </c>
      <c r="AG66" s="2">
        <v>93.50657675</v>
      </c>
      <c r="AH66" s="2">
        <v>101.2416605</v>
      </c>
      <c r="AI66" s="2">
        <v>108.7517406</v>
      </c>
      <c r="AJ66" s="2">
        <v>112.4330198</v>
      </c>
      <c r="AK66" s="2">
        <v>114.0886313</v>
      </c>
      <c r="AL66" s="2">
        <v>113.1415905</v>
      </c>
      <c r="AM66" s="7" t="s">
        <v>0</v>
      </c>
      <c r="AN66" s="2">
        <v>112.9351703</v>
      </c>
      <c r="AO66" s="2">
        <v>112.38088</v>
      </c>
      <c r="AP66" s="19">
        <v>9.290780141843971</v>
      </c>
      <c r="AQ66" s="19">
        <v>9.653385163589245</v>
      </c>
      <c r="AR66" s="19">
        <v>9.60559796437659</v>
      </c>
      <c r="AS66" s="19">
        <v>9.138141809290953</v>
      </c>
      <c r="AT66" s="19">
        <v>8.682723758548914</v>
      </c>
      <c r="AU66" s="7">
        <f aca="true" t="shared" si="27" ref="AU66:AU100">BH66/CT66*100</f>
        <v>7.275711159737417</v>
      </c>
      <c r="AV66" s="7">
        <f t="shared" si="18"/>
        <v>7.00060975609756</v>
      </c>
      <c r="AW66" s="7">
        <v>3697.674418604651</v>
      </c>
      <c r="AX66" s="7">
        <v>3813.9534883720935</v>
      </c>
      <c r="BA66" s="7">
        <v>183</v>
      </c>
      <c r="BB66" s="7">
        <v>243</v>
      </c>
      <c r="BC66" s="7">
        <v>262</v>
      </c>
      <c r="BD66" s="7">
        <v>298</v>
      </c>
      <c r="BE66" s="7">
        <v>302</v>
      </c>
      <c r="BF66" s="7">
        <v>299</v>
      </c>
      <c r="BG66" s="7">
        <v>292</v>
      </c>
      <c r="BH66" s="7">
        <v>266</v>
      </c>
      <c r="BI66" s="7">
        <v>267</v>
      </c>
      <c r="BK66" s="20">
        <v>2372</v>
      </c>
      <c r="BL66" s="20">
        <v>2420</v>
      </c>
      <c r="BM66" s="20">
        <v>2482</v>
      </c>
      <c r="BN66" s="20">
        <v>2532</v>
      </c>
      <c r="BO66" s="20">
        <v>2585</v>
      </c>
      <c r="BP66" s="20">
        <v>2628</v>
      </c>
      <c r="BQ66" s="20">
        <v>2676</v>
      </c>
      <c r="BR66" s="20">
        <v>2724</v>
      </c>
      <c r="BS66" s="20">
        <v>2748</v>
      </c>
      <c r="BT66" s="20">
        <v>2804</v>
      </c>
      <c r="BU66" s="20">
        <v>2820</v>
      </c>
      <c r="BV66" s="20">
        <v>2864</v>
      </c>
      <c r="BW66" s="20">
        <v>2913</v>
      </c>
      <c r="BX66" s="20">
        <v>2971</v>
      </c>
      <c r="BY66" s="20">
        <v>3032</v>
      </c>
      <c r="BZ66" s="20">
        <v>3087</v>
      </c>
      <c r="CA66" s="20">
        <v>3116</v>
      </c>
      <c r="CB66" s="20">
        <v>3128</v>
      </c>
      <c r="CC66" s="20">
        <v>3129</v>
      </c>
      <c r="CD66" s="20">
        <v>3138</v>
      </c>
      <c r="CE66" s="20">
        <v>3144</v>
      </c>
      <c r="CF66" s="20">
        <v>3157</v>
      </c>
      <c r="CG66" s="20">
        <v>3183</v>
      </c>
      <c r="CH66" s="20">
        <v>3226</v>
      </c>
      <c r="CI66" s="20">
        <v>3258</v>
      </c>
      <c r="CJ66" s="20">
        <v>3272</v>
      </c>
      <c r="CK66" s="20">
        <v>3277</v>
      </c>
      <c r="CL66" s="20">
        <v>3304</v>
      </c>
      <c r="CM66" s="20">
        <v>3317</v>
      </c>
      <c r="CN66" s="20">
        <v>3330</v>
      </c>
      <c r="CO66" s="20">
        <v>3363</v>
      </c>
      <c r="CP66" s="20">
        <v>3477</v>
      </c>
      <c r="CQ66" s="20">
        <v>3514</v>
      </c>
      <c r="CR66" s="20">
        <v>3554</v>
      </c>
      <c r="CS66" s="20">
        <v>3602</v>
      </c>
      <c r="CT66" s="20">
        <v>3656</v>
      </c>
      <c r="CU66" s="20">
        <v>3714</v>
      </c>
      <c r="CV66" s="20">
        <v>3761</v>
      </c>
      <c r="CW66" s="20">
        <v>3792</v>
      </c>
      <c r="CX66" s="20">
        <v>3811</v>
      </c>
      <c r="CY66" s="20">
        <v>3831</v>
      </c>
      <c r="DA66" s="2">
        <v>58.4739123102867</v>
      </c>
      <c r="DB66" s="2">
        <v>59.2465525114155</v>
      </c>
      <c r="DC66" s="2">
        <v>59.7611312056738</v>
      </c>
      <c r="DD66" s="2">
        <v>61.3086426951733</v>
      </c>
      <c r="DE66" s="2">
        <v>63.3233504657886</v>
      </c>
      <c r="DF66" s="2">
        <v>65.1545804676754</v>
      </c>
      <c r="DG66" s="2">
        <v>65.4899773005064</v>
      </c>
      <c r="DH66" s="7">
        <f>PWT!DS66</f>
        <v>65.3579537682943</v>
      </c>
      <c r="DI66" s="7">
        <f>PWT!DX66</f>
        <v>65.7042915317949</v>
      </c>
      <c r="DK66" s="7">
        <v>9.7</v>
      </c>
      <c r="DL66" s="10">
        <v>9.72</v>
      </c>
      <c r="DM66" s="9">
        <v>11.74</v>
      </c>
    </row>
    <row r="67" spans="1:117" ht="12.75">
      <c r="A67" s="15" t="s">
        <v>66</v>
      </c>
      <c r="B67" s="15">
        <f aca="true" t="shared" si="28" ref="B67:B100">AVERAGE(G67:M67,W67:X67)*100</f>
        <v>7.012710364511222</v>
      </c>
      <c r="C67" s="15">
        <f aca="true" t="shared" si="29" ref="C67:C100">AVERAGE(G67:L67)*100</f>
        <v>5.236336666666666</v>
      </c>
      <c r="D67" s="15">
        <f aca="true" t="shared" si="30" ref="D67:D100">AVERAGE(G67:K67)*100</f>
        <v>4.42446</v>
      </c>
      <c r="E67" s="15">
        <f aca="true" t="shared" si="31" ref="E67:E100">AVERAGE(K67:M67,W67:X67)*100</f>
        <v>9.980224656120198</v>
      </c>
      <c r="F67" s="15"/>
      <c r="G67" s="7">
        <v>0.0136726</v>
      </c>
      <c r="H67" s="7">
        <v>0.0288559</v>
      </c>
      <c r="I67" s="7">
        <v>0.0384221</v>
      </c>
      <c r="J67" s="7">
        <v>0.0511821</v>
      </c>
      <c r="K67" s="7">
        <v>0.0890903</v>
      </c>
      <c r="L67" s="7">
        <v>0.0929572</v>
      </c>
      <c r="M67" s="7">
        <v>0.0882604</v>
      </c>
      <c r="N67" s="7">
        <v>0.1052042</v>
      </c>
      <c r="O67" s="7"/>
      <c r="P67" s="7">
        <f t="shared" si="14"/>
        <v>0.014362776284141966</v>
      </c>
      <c r="Q67" s="7">
        <f t="shared" si="20"/>
        <v>0.030180294355445367</v>
      </c>
      <c r="R67" s="7">
        <f t="shared" si="21"/>
        <v>0.040800493134313366</v>
      </c>
      <c r="S67" s="7">
        <f t="shared" si="22"/>
        <v>0.053962087320712386</v>
      </c>
      <c r="T67" s="7">
        <f t="shared" si="23"/>
        <v>0.09435689335109641</v>
      </c>
      <c r="U67" s="7">
        <f t="shared" si="24"/>
        <v>0.07333123642570245</v>
      </c>
      <c r="V67" s="7">
        <f t="shared" si="25"/>
        <v>0.09233594138882309</v>
      </c>
      <c r="W67" s="7">
        <f t="shared" si="26"/>
        <v>0.10954943863349716</v>
      </c>
      <c r="X67" s="7">
        <f t="shared" si="19"/>
        <v>0.11915389417251278</v>
      </c>
      <c r="Y67" s="7">
        <v>7</v>
      </c>
      <c r="Z67" s="7">
        <v>14</v>
      </c>
      <c r="AA67" s="2">
        <v>17.2243527</v>
      </c>
      <c r="AB67" s="2">
        <v>23.06875872</v>
      </c>
      <c r="AC67" s="2">
        <v>40.72596392</v>
      </c>
      <c r="AD67" s="2">
        <v>32.34363555</v>
      </c>
      <c r="AE67" s="2">
        <v>40.48222178</v>
      </c>
      <c r="AF67" s="2">
        <v>46.96996718</v>
      </c>
      <c r="AG67" s="2">
        <v>46.68993394</v>
      </c>
      <c r="AH67" s="2">
        <v>46.92487265</v>
      </c>
      <c r="AI67" s="2">
        <v>47.31153999</v>
      </c>
      <c r="AJ67" s="2">
        <v>48.85864915</v>
      </c>
      <c r="AK67" s="2">
        <v>49.93467328</v>
      </c>
      <c r="AL67" s="2">
        <v>50.14520238</v>
      </c>
      <c r="AM67" s="7" t="s">
        <v>0</v>
      </c>
      <c r="AN67" s="2">
        <v>53.0297732</v>
      </c>
      <c r="AO67" s="2">
        <v>53.9943609</v>
      </c>
      <c r="AP67" s="19">
        <v>11.634479510127179</v>
      </c>
      <c r="AQ67" s="19">
        <v>11.569255404323458</v>
      </c>
      <c r="AR67" s="19">
        <v>11.537144813420062</v>
      </c>
      <c r="AS67" s="19">
        <v>11.28084606345476</v>
      </c>
      <c r="AT67" s="19">
        <v>11.601776848706558</v>
      </c>
      <c r="AU67" s="7">
        <f t="shared" si="27"/>
        <v>11.680976050610031</v>
      </c>
      <c r="AV67" s="7">
        <f aca="true" t="shared" si="32" ref="AV67:AV100">BI67/AX67*100</f>
        <v>11.984782608695653</v>
      </c>
      <c r="AW67" s="7">
        <v>4472.222222222222</v>
      </c>
      <c r="AX67" s="7">
        <v>4972.9729729729725</v>
      </c>
      <c r="BA67" s="7">
        <v>157</v>
      </c>
      <c r="BB67" s="7">
        <v>190</v>
      </c>
      <c r="BC67" s="7">
        <v>247</v>
      </c>
      <c r="BD67" s="7">
        <v>289</v>
      </c>
      <c r="BE67" s="7">
        <v>337</v>
      </c>
      <c r="BF67" s="7">
        <v>384</v>
      </c>
      <c r="BG67" s="7">
        <v>444</v>
      </c>
      <c r="BH67" s="7">
        <v>517</v>
      </c>
      <c r="BI67" s="7">
        <v>596</v>
      </c>
      <c r="BK67" s="20">
        <v>1542</v>
      </c>
      <c r="BL67" s="20">
        <v>1591.76</v>
      </c>
      <c r="BM67" s="20">
        <v>1643.4</v>
      </c>
      <c r="BN67" s="20">
        <v>1696.86</v>
      </c>
      <c r="BO67" s="20">
        <v>1752.07</v>
      </c>
      <c r="BP67" s="20">
        <v>1809</v>
      </c>
      <c r="BQ67" s="20">
        <v>1867.69</v>
      </c>
      <c r="BR67" s="20">
        <v>1928.12</v>
      </c>
      <c r="BS67" s="20">
        <v>1990.56</v>
      </c>
      <c r="BT67" s="20">
        <v>2055.44</v>
      </c>
      <c r="BU67" s="20">
        <v>2123</v>
      </c>
      <c r="BV67" s="20">
        <v>2193.23</v>
      </c>
      <c r="BW67" s="20">
        <v>2266.22</v>
      </c>
      <c r="BX67" s="20">
        <v>2341.66</v>
      </c>
      <c r="BY67" s="20">
        <v>2419.02</v>
      </c>
      <c r="BZ67" s="20">
        <v>2498</v>
      </c>
      <c r="CA67" s="20">
        <v>2578.48</v>
      </c>
      <c r="CB67" s="20">
        <v>2660.07</v>
      </c>
      <c r="CC67" s="20">
        <v>2743.57</v>
      </c>
      <c r="CD67" s="20">
        <v>2830.33</v>
      </c>
      <c r="CE67" s="20">
        <v>2921</v>
      </c>
      <c r="CF67" s="20">
        <v>3015.52</v>
      </c>
      <c r="CG67" s="20">
        <v>3114.67</v>
      </c>
      <c r="CH67" s="20">
        <v>3215.35</v>
      </c>
      <c r="CI67" s="20">
        <v>3312.71</v>
      </c>
      <c r="CJ67" s="20">
        <v>3404</v>
      </c>
      <c r="CK67" s="20">
        <v>3490.97</v>
      </c>
      <c r="CL67" s="20">
        <v>3575.16</v>
      </c>
      <c r="CM67" s="20">
        <v>3657.87</v>
      </c>
      <c r="CN67" s="20">
        <v>3741</v>
      </c>
      <c r="CO67" s="20">
        <v>3827</v>
      </c>
      <c r="CP67" s="20">
        <v>3945.41</v>
      </c>
      <c r="CQ67" s="20">
        <v>4064.46</v>
      </c>
      <c r="CR67" s="20">
        <v>4184.22</v>
      </c>
      <c r="CS67" s="20">
        <v>4304.71</v>
      </c>
      <c r="CT67" s="20">
        <v>4426</v>
      </c>
      <c r="CU67" s="20">
        <v>4548.05</v>
      </c>
      <c r="CV67" s="20">
        <v>4680.47</v>
      </c>
      <c r="CW67" s="20">
        <v>4810.29</v>
      </c>
      <c r="CX67" s="20">
        <v>4940.74</v>
      </c>
      <c r="CY67" s="20">
        <v>5071</v>
      </c>
      <c r="DA67" s="2">
        <v>49.622075226978</v>
      </c>
      <c r="DB67" s="2">
        <v>48.7213819789939</v>
      </c>
      <c r="DC67" s="2">
        <v>49.1161658031088</v>
      </c>
      <c r="DD67" s="2">
        <v>49.4584947958367</v>
      </c>
      <c r="DE67" s="2">
        <v>49.7961862375899</v>
      </c>
      <c r="DF67" s="2">
        <v>49.7555464159812</v>
      </c>
      <c r="DG67" s="2">
        <v>50.8648849372385</v>
      </c>
      <c r="DH67" s="7">
        <f>PWT!DS67</f>
        <v>52.0967261635788</v>
      </c>
      <c r="DI67" s="7">
        <f>PWT!DX67</f>
        <v>54.3088148294222</v>
      </c>
      <c r="DK67" s="7">
        <v>2.26</v>
      </c>
      <c r="DL67" s="11">
        <v>999</v>
      </c>
      <c r="DM67" s="9">
        <v>4.58</v>
      </c>
    </row>
    <row r="68" spans="1:117" ht="12.75">
      <c r="A68" s="15" t="s">
        <v>67</v>
      </c>
      <c r="B68" s="15">
        <f t="shared" si="28"/>
        <v>0.8085807309624955</v>
      </c>
      <c r="C68" s="15">
        <f t="shared" si="29"/>
        <v>0.4888350000000001</v>
      </c>
      <c r="D68" s="15">
        <f t="shared" si="30"/>
        <v>0.365632</v>
      </c>
      <c r="E68" s="15">
        <f t="shared" si="31"/>
        <v>1.2806493157324916</v>
      </c>
      <c r="F68" s="15"/>
      <c r="G68" s="7">
        <v>0.0005545</v>
      </c>
      <c r="H68" s="7">
        <v>0.0019291</v>
      </c>
      <c r="I68" s="7">
        <v>0.0022089</v>
      </c>
      <c r="J68" s="7">
        <v>0.0040473</v>
      </c>
      <c r="K68" s="7">
        <v>0.0095418</v>
      </c>
      <c r="L68" s="7">
        <v>0.0110485</v>
      </c>
      <c r="M68" s="7">
        <v>0.0136506</v>
      </c>
      <c r="N68" s="7">
        <v>0.0140271</v>
      </c>
      <c r="O68" s="7"/>
      <c r="P68" s="7">
        <f t="shared" si="14"/>
        <v>0.000659393971116722</v>
      </c>
      <c r="Q68" s="7">
        <f t="shared" si="20"/>
        <v>0.0012816899154031022</v>
      </c>
      <c r="R68" s="7">
        <f t="shared" si="21"/>
        <v>0.0026717005930323124</v>
      </c>
      <c r="S68" s="7">
        <f t="shared" si="22"/>
        <v>0.004836761614371483</v>
      </c>
      <c r="T68" s="7">
        <f t="shared" si="23"/>
        <v>0.011203238392760101</v>
      </c>
      <c r="U68" s="7">
        <f t="shared" si="24"/>
        <v>0.012972680001291188</v>
      </c>
      <c r="V68" s="7">
        <f t="shared" si="25"/>
        <v>0.016053222938704724</v>
      </c>
      <c r="W68" s="7">
        <f t="shared" si="26"/>
        <v>0.016247061959377536</v>
      </c>
      <c r="X68" s="7">
        <f t="shared" si="19"/>
        <v>0.013544503827247048</v>
      </c>
      <c r="Y68" s="7">
        <v>0.3</v>
      </c>
      <c r="Z68" s="7">
        <v>0.6</v>
      </c>
      <c r="AA68" s="2">
        <v>1.11916313</v>
      </c>
      <c r="AB68" s="2">
        <v>2.020351599</v>
      </c>
      <c r="AC68" s="2">
        <v>4.650375216</v>
      </c>
      <c r="AD68" s="2">
        <v>5.396961851</v>
      </c>
      <c r="AE68" s="2">
        <v>6.611699809</v>
      </c>
      <c r="AF68" s="2">
        <v>6.408336937</v>
      </c>
      <c r="AG68" s="2">
        <v>6.444039411</v>
      </c>
      <c r="AH68" s="2">
        <v>6.500310158</v>
      </c>
      <c r="AI68" s="2">
        <v>6.705798742</v>
      </c>
      <c r="AJ68" s="2">
        <v>6.730115172</v>
      </c>
      <c r="AK68" s="2">
        <v>6.860225581</v>
      </c>
      <c r="AL68" s="7" t="s">
        <v>0</v>
      </c>
      <c r="AM68" s="2">
        <v>6.638556046</v>
      </c>
      <c r="AN68" s="2">
        <v>6.50417759</v>
      </c>
      <c r="AO68" s="2">
        <v>6.217801581</v>
      </c>
      <c r="AP68" s="19">
        <v>11.860744297719087</v>
      </c>
      <c r="AQ68" s="19">
        <v>11.80046111926221</v>
      </c>
      <c r="AR68" s="19">
        <v>11.707841031149302</v>
      </c>
      <c r="AS68" s="19">
        <v>11.546610169491526</v>
      </c>
      <c r="AT68" s="19">
        <v>11.641443538998836</v>
      </c>
      <c r="AU68" s="7">
        <f t="shared" si="27"/>
        <v>11.628415300546449</v>
      </c>
      <c r="AV68" s="7">
        <f t="shared" si="32"/>
        <v>10.592071611253196</v>
      </c>
      <c r="AW68" s="7">
        <v>9895.522388059702</v>
      </c>
      <c r="AX68" s="7">
        <v>11848.484848484848</v>
      </c>
      <c r="BA68" s="7">
        <v>340</v>
      </c>
      <c r="BB68" s="7">
        <v>390</v>
      </c>
      <c r="BC68" s="7">
        <v>494</v>
      </c>
      <c r="BD68" s="7">
        <v>563</v>
      </c>
      <c r="BE68" s="7">
        <v>654</v>
      </c>
      <c r="BF68" s="7">
        <v>763</v>
      </c>
      <c r="BG68" s="7">
        <v>900</v>
      </c>
      <c r="BH68" s="7">
        <v>1064</v>
      </c>
      <c r="BI68" s="7">
        <v>1255</v>
      </c>
      <c r="BK68" s="20">
        <v>3028</v>
      </c>
      <c r="BL68" s="20">
        <v>3136.95</v>
      </c>
      <c r="BM68" s="20">
        <v>3264.8</v>
      </c>
      <c r="BN68" s="20">
        <v>3402.95</v>
      </c>
      <c r="BO68" s="20">
        <v>3537.55</v>
      </c>
      <c r="BP68" s="20">
        <v>3660</v>
      </c>
      <c r="BQ68" s="20">
        <v>3773.2</v>
      </c>
      <c r="BR68" s="20">
        <v>3878.99</v>
      </c>
      <c r="BS68" s="20">
        <v>3978.16</v>
      </c>
      <c r="BT68" s="20">
        <v>4072.55</v>
      </c>
      <c r="BU68" s="20">
        <v>4165</v>
      </c>
      <c r="BV68" s="20">
        <v>4272.95</v>
      </c>
      <c r="BW68" s="20">
        <v>4386.62</v>
      </c>
      <c r="BX68" s="20">
        <v>4507.02</v>
      </c>
      <c r="BY68" s="20">
        <v>4634.94</v>
      </c>
      <c r="BZ68" s="20">
        <v>4771</v>
      </c>
      <c r="CA68" s="20">
        <v>4915.85</v>
      </c>
      <c r="CB68" s="20">
        <v>5069.7</v>
      </c>
      <c r="CC68" s="20">
        <v>5232.72</v>
      </c>
      <c r="CD68" s="20">
        <v>5404.88</v>
      </c>
      <c r="CE68" s="20">
        <v>5586</v>
      </c>
      <c r="CF68" s="20">
        <v>5776.38</v>
      </c>
      <c r="CG68" s="20">
        <v>5976.81</v>
      </c>
      <c r="CH68" s="20">
        <v>6184.65</v>
      </c>
      <c r="CI68" s="20">
        <v>6395.81</v>
      </c>
      <c r="CJ68" s="20">
        <v>6608</v>
      </c>
      <c r="CK68" s="20">
        <v>6822.61</v>
      </c>
      <c r="CL68" s="20">
        <v>7040.9</v>
      </c>
      <c r="CM68" s="20">
        <v>7263.94</v>
      </c>
      <c r="CN68" s="20">
        <v>7493.29</v>
      </c>
      <c r="CO68" s="20">
        <v>7731</v>
      </c>
      <c r="CP68" s="20">
        <v>7985.31</v>
      </c>
      <c r="CQ68" s="20">
        <v>8257.06</v>
      </c>
      <c r="CR68" s="20">
        <v>8543.54</v>
      </c>
      <c r="CS68" s="20">
        <v>8842.09</v>
      </c>
      <c r="CT68" s="20">
        <v>9150</v>
      </c>
      <c r="CU68" s="20">
        <v>9469.07</v>
      </c>
      <c r="CV68" s="20">
        <v>9770.24</v>
      </c>
      <c r="CW68" s="20">
        <v>10120.12</v>
      </c>
      <c r="CX68" s="20">
        <v>10475.8</v>
      </c>
      <c r="CY68" s="20">
        <v>10832</v>
      </c>
      <c r="DA68" s="2">
        <v>51.0856976744186</v>
      </c>
      <c r="DB68" s="2">
        <v>49.8829127553838</v>
      </c>
      <c r="DC68" s="2">
        <v>49.6841141068849</v>
      </c>
      <c r="DD68" s="2">
        <v>49.2914110556941</v>
      </c>
      <c r="DE68" s="2">
        <v>48.5983176072637</v>
      </c>
      <c r="DF68" s="2">
        <v>48.0368085753383</v>
      </c>
      <c r="DG68" s="2">
        <v>47.9465901128844</v>
      </c>
      <c r="DH68" s="7">
        <f>PWT!DS68</f>
        <v>48.1690624656933</v>
      </c>
      <c r="DI68" s="7">
        <f>PWT!DX68</f>
        <v>48.6244460856721</v>
      </c>
      <c r="DK68" s="7">
        <v>0.28</v>
      </c>
      <c r="DL68" s="11">
        <v>999</v>
      </c>
      <c r="DM68" s="9">
        <v>1.02</v>
      </c>
    </row>
    <row r="69" spans="1:117" ht="12.75">
      <c r="A69" s="15" t="s">
        <v>68</v>
      </c>
      <c r="B69" s="15">
        <f t="shared" si="28"/>
        <v>3.0277785579883423</v>
      </c>
      <c r="C69" s="15">
        <f t="shared" si="29"/>
        <v>2.268695</v>
      </c>
      <c r="D69" s="15">
        <f t="shared" si="30"/>
        <v>1.4357619999999998</v>
      </c>
      <c r="E69" s="15">
        <f t="shared" si="31"/>
        <v>5.084229615976684</v>
      </c>
      <c r="F69" s="15"/>
      <c r="G69" s="7">
        <v>0.0074316</v>
      </c>
      <c r="H69" s="7">
        <v>0.0090763</v>
      </c>
      <c r="I69" s="7">
        <v>0.0083188</v>
      </c>
      <c r="J69" s="7">
        <v>0.0140264</v>
      </c>
      <c r="K69" s="7">
        <v>0.032935</v>
      </c>
      <c r="L69" s="7">
        <v>0.0643336</v>
      </c>
      <c r="M69" s="7">
        <v>0.045206</v>
      </c>
      <c r="N69" s="7"/>
      <c r="O69" s="7"/>
      <c r="P69" s="7">
        <f t="shared" si="14"/>
        <v>0.005586346245874268</v>
      </c>
      <c r="Q69" s="7">
        <f t="shared" si="20"/>
        <v>0.005446515230737812</v>
      </c>
      <c r="R69" s="7">
        <f t="shared" si="21"/>
        <v>0.010103464531210218</v>
      </c>
      <c r="S69" s="7">
        <f t="shared" si="22"/>
        <v>0.015213118813901137</v>
      </c>
      <c r="T69" s="7">
        <f t="shared" si="23"/>
        <v>0.03409991089558572</v>
      </c>
      <c r="U69" s="7">
        <f t="shared" si="24"/>
        <v>0.06346640536699157</v>
      </c>
      <c r="V69" s="7">
        <f t="shared" si="25"/>
        <v>0.04692252849398863</v>
      </c>
      <c r="W69" s="7">
        <f t="shared" si="26"/>
        <v>0.060894584639067384</v>
      </c>
      <c r="X69" s="7"/>
      <c r="Y69" s="7">
        <v>3</v>
      </c>
      <c r="Z69" s="7">
        <v>3</v>
      </c>
      <c r="AA69" s="2">
        <v>5.24416129</v>
      </c>
      <c r="AB69" s="2">
        <v>7.965753728</v>
      </c>
      <c r="AC69" s="2">
        <v>17.97207375</v>
      </c>
      <c r="AD69" s="2">
        <v>34.00024782</v>
      </c>
      <c r="AE69" s="2">
        <v>24.87753328</v>
      </c>
      <c r="AF69" s="2">
        <v>25.89638914</v>
      </c>
      <c r="AG69" s="2">
        <v>28.85617856</v>
      </c>
      <c r="AH69" s="2">
        <v>31.18652702</v>
      </c>
      <c r="AI69" s="2">
        <v>33.23459012</v>
      </c>
      <c r="AJ69" s="2">
        <v>32.04438638</v>
      </c>
      <c r="AK69" s="2">
        <v>30.30445092</v>
      </c>
      <c r="AL69" s="7" t="s">
        <v>0</v>
      </c>
      <c r="AM69" s="7" t="s">
        <v>0</v>
      </c>
      <c r="AN69" s="7" t="s">
        <v>0</v>
      </c>
      <c r="AO69" s="7" t="s">
        <v>0</v>
      </c>
      <c r="AP69" s="19">
        <v>10.04603965047449</v>
      </c>
      <c r="AQ69" s="19">
        <v>9.927989418853382</v>
      </c>
      <c r="AR69" s="19">
        <v>9.85410693202901</v>
      </c>
      <c r="AS69" s="19">
        <v>9.529304293475647</v>
      </c>
      <c r="AT69" s="19">
        <v>9.577663898215233</v>
      </c>
      <c r="AU69" s="7">
        <f t="shared" si="27"/>
        <v>9.716006111260898</v>
      </c>
      <c r="AV69" s="7">
        <f t="shared" si="32"/>
        <v>10.9256149068323</v>
      </c>
      <c r="AW69" s="7">
        <v>103784.61538461538</v>
      </c>
      <c r="AX69" s="7">
        <v>118382.35294117646</v>
      </c>
      <c r="BA69" s="7">
        <v>4054</v>
      </c>
      <c r="BB69" s="7">
        <v>4405</v>
      </c>
      <c r="BC69" s="7">
        <v>5346</v>
      </c>
      <c r="BD69" s="7">
        <v>6080</v>
      </c>
      <c r="BE69" s="7">
        <v>7011</v>
      </c>
      <c r="BF69" s="7">
        <v>7928</v>
      </c>
      <c r="BG69" s="7">
        <v>9214</v>
      </c>
      <c r="BH69" s="7">
        <v>10811</v>
      </c>
      <c r="BI69" s="7">
        <v>12934</v>
      </c>
      <c r="BK69" s="20">
        <v>40821</v>
      </c>
      <c r="BL69" s="20">
        <v>41864.44</v>
      </c>
      <c r="BM69" s="20">
        <v>42957.28</v>
      </c>
      <c r="BN69" s="20">
        <v>44096.56</v>
      </c>
      <c r="BO69" s="20">
        <v>45275.94</v>
      </c>
      <c r="BP69" s="20">
        <v>46492</v>
      </c>
      <c r="BQ69" s="20">
        <v>47748.072</v>
      </c>
      <c r="BR69" s="20">
        <v>49046.592</v>
      </c>
      <c r="BS69" s="20">
        <v>50389.192</v>
      </c>
      <c r="BT69" s="20">
        <v>51777.848</v>
      </c>
      <c r="BU69" s="20">
        <v>53215</v>
      </c>
      <c r="BV69" s="20">
        <v>54701.14</v>
      </c>
      <c r="BW69" s="20">
        <v>56238.84</v>
      </c>
      <c r="BX69" s="20">
        <v>57835.28</v>
      </c>
      <c r="BY69" s="20">
        <v>59500.272</v>
      </c>
      <c r="BZ69" s="20">
        <v>61241</v>
      </c>
      <c r="CA69" s="20">
        <v>63042.84</v>
      </c>
      <c r="CB69" s="20">
        <v>64931.22</v>
      </c>
      <c r="CC69" s="20">
        <v>66910.54</v>
      </c>
      <c r="CD69" s="20">
        <v>68982.88</v>
      </c>
      <c r="CE69" s="20">
        <v>71148</v>
      </c>
      <c r="CF69" s="20">
        <v>73409.344</v>
      </c>
      <c r="CG69" s="20">
        <v>75773.968</v>
      </c>
      <c r="CH69" s="20">
        <v>78216.872</v>
      </c>
      <c r="CI69" s="20">
        <v>80698.768</v>
      </c>
      <c r="CJ69" s="20">
        <v>83196</v>
      </c>
      <c r="CK69" s="20">
        <v>85718.32</v>
      </c>
      <c r="CL69" s="20">
        <v>88273.2</v>
      </c>
      <c r="CM69" s="20">
        <v>90865.8</v>
      </c>
      <c r="CN69" s="20">
        <v>93504.912</v>
      </c>
      <c r="CO69" s="20">
        <v>96203</v>
      </c>
      <c r="CP69" s="20">
        <v>98983</v>
      </c>
      <c r="CQ69" s="20">
        <v>101883.52</v>
      </c>
      <c r="CR69" s="20">
        <v>104891.87</v>
      </c>
      <c r="CS69" s="20">
        <v>108012.57</v>
      </c>
      <c r="CT69" s="20">
        <v>111270</v>
      </c>
      <c r="CU69" s="20">
        <v>114495.51</v>
      </c>
      <c r="CV69" s="20">
        <v>117680.75</v>
      </c>
      <c r="CW69" s="20">
        <v>120817.26</v>
      </c>
      <c r="CX69" s="20">
        <v>123896.52</v>
      </c>
      <c r="CY69" s="20">
        <v>126910</v>
      </c>
      <c r="DA69" s="2">
        <v>53.3326924867103</v>
      </c>
      <c r="DB69" s="2">
        <v>52.1879473887981</v>
      </c>
      <c r="DC69" s="2">
        <v>52.1435514422625</v>
      </c>
      <c r="DD69" s="2">
        <v>51.9840275305759</v>
      </c>
      <c r="DE69" s="2">
        <v>51.935249058301</v>
      </c>
      <c r="DF69" s="2">
        <v>51.0504267032069</v>
      </c>
      <c r="DG69" s="2">
        <v>50.7791587580429</v>
      </c>
      <c r="DH69" s="7">
        <f>PWT!DS69</f>
        <v>51.1282662892064</v>
      </c>
      <c r="DI69" s="7">
        <f>PWT!DX69</f>
        <v>53.4205342368608</v>
      </c>
      <c r="DK69" s="7">
        <v>999</v>
      </c>
      <c r="DL69" s="10">
        <v>999</v>
      </c>
      <c r="DM69" s="9">
        <v>999</v>
      </c>
    </row>
    <row r="70" spans="1:117" ht="12.75">
      <c r="A70" s="15" t="s">
        <v>69</v>
      </c>
      <c r="B70" s="15">
        <f t="shared" si="28"/>
        <v>10.394974231728687</v>
      </c>
      <c r="C70" s="15">
        <f t="shared" si="29"/>
        <v>10.016785</v>
      </c>
      <c r="D70" s="15">
        <f t="shared" si="30"/>
        <v>9.580232</v>
      </c>
      <c r="E70" s="15">
        <f t="shared" si="31"/>
        <v>11.41624961711164</v>
      </c>
      <c r="F70" s="15"/>
      <c r="G70" s="7">
        <v>0.0662075</v>
      </c>
      <c r="H70" s="7">
        <v>0.0860971</v>
      </c>
      <c r="I70" s="7">
        <v>0.1038756</v>
      </c>
      <c r="J70" s="7">
        <v>0.108555</v>
      </c>
      <c r="K70" s="7">
        <v>0.1142764</v>
      </c>
      <c r="L70" s="7">
        <v>0.1219955</v>
      </c>
      <c r="M70" s="7">
        <v>0.1180292</v>
      </c>
      <c r="N70" s="7">
        <v>0.1105466</v>
      </c>
      <c r="O70" s="7"/>
      <c r="P70" s="7">
        <f t="shared" si="14"/>
        <v>0</v>
      </c>
      <c r="Q70" s="7">
        <f t="shared" si="20"/>
        <v>0</v>
      </c>
      <c r="R70" s="7">
        <f t="shared" si="21"/>
        <v>0.10501151592434901</v>
      </c>
      <c r="S70" s="7">
        <f t="shared" si="22"/>
        <v>0.10817114326812025</v>
      </c>
      <c r="T70" s="7">
        <f t="shared" si="23"/>
        <v>0.1145345342675675</v>
      </c>
      <c r="U70" s="7">
        <f t="shared" si="24"/>
        <v>0.12285785358743519</v>
      </c>
      <c r="V70" s="7">
        <f t="shared" si="25"/>
        <v>0.1167957461669752</v>
      </c>
      <c r="W70" s="7">
        <f t="shared" si="26"/>
        <v>0.11104679417400087</v>
      </c>
      <c r="X70" s="7">
        <f>AO70*AV70/DI70/100</f>
        <v>0.10546458668158111</v>
      </c>
      <c r="Y70" s="7">
        <v>58</v>
      </c>
      <c r="Z70" s="7">
        <v>71</v>
      </c>
      <c r="AA70" s="2">
        <v>83.48967381</v>
      </c>
      <c r="AB70" s="2">
        <v>88.01963896</v>
      </c>
      <c r="AC70" s="2">
        <v>93.90659733</v>
      </c>
      <c r="AD70" s="2">
        <v>97.29107582</v>
      </c>
      <c r="AE70" s="2">
        <v>102.9772898</v>
      </c>
      <c r="AF70" s="2">
        <v>105.1710269</v>
      </c>
      <c r="AG70" s="2">
        <v>112.588783</v>
      </c>
      <c r="AH70" s="2">
        <v>124.5237573</v>
      </c>
      <c r="AI70" s="2">
        <v>116.1070905</v>
      </c>
      <c r="AJ70" s="2">
        <v>116.1815445</v>
      </c>
      <c r="AK70" s="2">
        <v>118.4546069</v>
      </c>
      <c r="AL70" s="2">
        <v>118.924365</v>
      </c>
      <c r="AM70" s="2">
        <v>120.3019974</v>
      </c>
      <c r="AN70" s="2">
        <v>116.9695348</v>
      </c>
      <c r="AO70" s="2">
        <v>114.6115001</v>
      </c>
      <c r="AP70" s="19">
        <v>7.878260869565216</v>
      </c>
      <c r="AQ70" s="19">
        <v>7.683243243243243</v>
      </c>
      <c r="AR70" s="19">
        <v>7.693</v>
      </c>
      <c r="AS70" s="19">
        <v>8.1159793814433</v>
      </c>
      <c r="AT70" s="19">
        <v>7.343558282208589</v>
      </c>
      <c r="AU70" s="7">
        <f t="shared" si="27"/>
        <v>6.17255621844883</v>
      </c>
      <c r="AV70" s="7">
        <f t="shared" si="32"/>
        <v>5.9625</v>
      </c>
      <c r="AW70" s="7">
        <v>4361.11111111111</v>
      </c>
      <c r="AX70" s="7">
        <v>4444.444444444444</v>
      </c>
      <c r="BA70" s="8"/>
      <c r="BB70" s="8"/>
      <c r="BH70" s="7">
        <v>269</v>
      </c>
      <c r="BI70" s="7">
        <v>265</v>
      </c>
      <c r="BK70" s="20">
        <v>3581.9237</v>
      </c>
      <c r="BL70" s="20">
        <v>3610.9311</v>
      </c>
      <c r="BM70" s="20">
        <v>3639.9386</v>
      </c>
      <c r="BN70" s="20">
        <v>3667.9458</v>
      </c>
      <c r="BO70" s="20">
        <v>3694.9528</v>
      </c>
      <c r="BP70" s="20">
        <v>3723.9603</v>
      </c>
      <c r="BQ70" s="20">
        <v>3753.968</v>
      </c>
      <c r="BR70" s="20">
        <v>3785.9763</v>
      </c>
      <c r="BS70" s="20">
        <v>3819.985</v>
      </c>
      <c r="BT70" s="20">
        <v>3851.9933</v>
      </c>
      <c r="BU70" s="20">
        <v>3878</v>
      </c>
      <c r="BV70" s="20">
        <v>3902</v>
      </c>
      <c r="BW70" s="20">
        <v>3932</v>
      </c>
      <c r="BX70" s="20">
        <v>3960</v>
      </c>
      <c r="BY70" s="20">
        <v>3984</v>
      </c>
      <c r="BZ70" s="20">
        <v>4006</v>
      </c>
      <c r="CA70" s="20">
        <v>4025</v>
      </c>
      <c r="CB70" s="20">
        <v>4042</v>
      </c>
      <c r="CC70" s="20">
        <v>4059</v>
      </c>
      <c r="CD70" s="20">
        <v>4073</v>
      </c>
      <c r="CE70" s="20">
        <v>4086</v>
      </c>
      <c r="CF70" s="20">
        <v>4100</v>
      </c>
      <c r="CG70" s="20">
        <v>4115</v>
      </c>
      <c r="CH70" s="20">
        <v>4128</v>
      </c>
      <c r="CI70" s="20">
        <v>4140</v>
      </c>
      <c r="CJ70" s="20">
        <v>4153</v>
      </c>
      <c r="CK70" s="20">
        <v>4167</v>
      </c>
      <c r="CL70" s="20">
        <v>4187</v>
      </c>
      <c r="CM70" s="20">
        <v>4209</v>
      </c>
      <c r="CN70" s="20">
        <v>4227</v>
      </c>
      <c r="CO70" s="20">
        <v>4241</v>
      </c>
      <c r="CP70" s="20">
        <v>4262</v>
      </c>
      <c r="CQ70" s="20">
        <v>4286</v>
      </c>
      <c r="CR70" s="20">
        <v>4312</v>
      </c>
      <c r="CS70" s="20">
        <v>4337</v>
      </c>
      <c r="CT70" s="20">
        <v>4358</v>
      </c>
      <c r="CU70" s="20">
        <v>4381</v>
      </c>
      <c r="CV70" s="20">
        <v>4405</v>
      </c>
      <c r="CW70" s="20">
        <v>4432</v>
      </c>
      <c r="CX70" s="20">
        <v>4462</v>
      </c>
      <c r="CY70" s="20">
        <v>4491</v>
      </c>
      <c r="DA70" s="2">
        <v>62.9991957553756</v>
      </c>
      <c r="DB70" s="2">
        <v>63.2822831050228</v>
      </c>
      <c r="DC70" s="2">
        <v>62.6363141604333</v>
      </c>
      <c r="DD70" s="2">
        <v>62.5191040678812</v>
      </c>
      <c r="DE70" s="2">
        <v>63.0747274505011</v>
      </c>
      <c r="DF70" s="2">
        <v>64.2704021189502</v>
      </c>
      <c r="DG70" s="2">
        <v>64.7471979252623</v>
      </c>
      <c r="DH70" s="7">
        <f>PWT!DS70</f>
        <v>64.5797224770642</v>
      </c>
      <c r="DI70" s="7">
        <f>PWT!DX70</f>
        <v>64.7962591850367</v>
      </c>
      <c r="DK70" s="7">
        <v>5.92</v>
      </c>
      <c r="DL70" s="10">
        <v>7.16</v>
      </c>
      <c r="DM70" s="9">
        <v>11.85</v>
      </c>
    </row>
    <row r="71" spans="1:117" ht="12.75">
      <c r="A71" s="15" t="s">
        <v>70</v>
      </c>
      <c r="B71" s="15">
        <f t="shared" si="28"/>
        <v>3.5727268558965664</v>
      </c>
      <c r="C71" s="15">
        <f t="shared" si="29"/>
        <v>2.9304783333333333</v>
      </c>
      <c r="D71" s="15">
        <f t="shared" si="30"/>
        <v>2.7552860000000003</v>
      </c>
      <c r="E71" s="15">
        <f t="shared" si="31"/>
        <v>4.29637634061382</v>
      </c>
      <c r="F71" s="15"/>
      <c r="G71" s="7">
        <v>0.0206714</v>
      </c>
      <c r="H71" s="7">
        <v>0.023448</v>
      </c>
      <c r="I71" s="7">
        <v>0.0297178</v>
      </c>
      <c r="J71" s="7">
        <v>0.0328894</v>
      </c>
      <c r="K71" s="7">
        <v>0.0310377</v>
      </c>
      <c r="L71" s="7">
        <v>0.0380644</v>
      </c>
      <c r="M71" s="7">
        <v>0.047849</v>
      </c>
      <c r="N71" s="7"/>
      <c r="O71" s="7"/>
      <c r="P71" s="7">
        <f t="shared" si="14"/>
        <v>0.018486154159103794</v>
      </c>
      <c r="Q71" s="7">
        <f t="shared" si="20"/>
        <v>0.01516463938067009</v>
      </c>
      <c r="R71" s="7">
        <f t="shared" si="21"/>
        <v>0.023231368791163345</v>
      </c>
      <c r="S71" s="7">
        <f t="shared" si="22"/>
        <v>0.026540653129477385</v>
      </c>
      <c r="T71" s="7">
        <f t="shared" si="23"/>
        <v>0.025329508321406336</v>
      </c>
      <c r="U71" s="7">
        <f t="shared" si="24"/>
        <v>0.031112529359888272</v>
      </c>
      <c r="V71" s="7">
        <f t="shared" si="25"/>
        <v>0.0418310045782844</v>
      </c>
      <c r="W71" s="7">
        <f t="shared" si="26"/>
        <v>0.04946331278134178</v>
      </c>
      <c r="X71" s="7">
        <f>AO71*AV71/DI71/100</f>
        <v>0.04840440424934923</v>
      </c>
      <c r="Y71" s="7">
        <v>11</v>
      </c>
      <c r="Z71" s="7">
        <v>9</v>
      </c>
      <c r="AA71" s="2">
        <v>12.81210612</v>
      </c>
      <c r="AB71" s="2">
        <v>14.71926925</v>
      </c>
      <c r="AC71" s="2">
        <v>14.24321994</v>
      </c>
      <c r="AD71" s="2">
        <v>17.17398234</v>
      </c>
      <c r="AE71" s="2">
        <v>22.70268525</v>
      </c>
      <c r="AF71" s="2">
        <v>25.64421935</v>
      </c>
      <c r="AG71" s="2">
        <v>25.57475442</v>
      </c>
      <c r="AH71" s="2">
        <v>24.97049462</v>
      </c>
      <c r="AI71" s="2">
        <v>24.2997975</v>
      </c>
      <c r="AJ71" s="2">
        <v>25.66482171</v>
      </c>
      <c r="AK71" s="2">
        <v>25.81422669</v>
      </c>
      <c r="AL71" s="7" t="s">
        <v>0</v>
      </c>
      <c r="AM71" s="7" t="s">
        <v>0</v>
      </c>
      <c r="AN71" s="2">
        <v>26.44</v>
      </c>
      <c r="AO71" s="2">
        <v>24.13</v>
      </c>
      <c r="AP71" s="19">
        <v>9.90314650122923</v>
      </c>
      <c r="AQ71" s="19">
        <v>9.853166837948558</v>
      </c>
      <c r="AR71" s="19">
        <v>9.749749813635455</v>
      </c>
      <c r="AS71" s="19">
        <v>9.961555547903911</v>
      </c>
      <c r="AT71" s="19">
        <v>10.0689918579346</v>
      </c>
      <c r="AU71" s="7">
        <f t="shared" si="27"/>
        <v>10.372220785381323</v>
      </c>
      <c r="AV71" s="7">
        <f t="shared" si="32"/>
        <v>11.039161264181525</v>
      </c>
      <c r="AW71" s="7">
        <v>126444.44444444445</v>
      </c>
      <c r="AX71" s="7">
        <v>143072.46376811594</v>
      </c>
      <c r="BA71" s="7">
        <v>4263</v>
      </c>
      <c r="BB71" s="7">
        <v>4832</v>
      </c>
      <c r="BC71" s="7">
        <v>6002</v>
      </c>
      <c r="BD71" s="7">
        <v>6999</v>
      </c>
      <c r="BE71" s="7">
        <v>8066</v>
      </c>
      <c r="BF71" s="7">
        <v>9443</v>
      </c>
      <c r="BG71" s="7">
        <v>10872</v>
      </c>
      <c r="BH71" s="7">
        <v>12693</v>
      </c>
      <c r="BI71" s="7">
        <v>15794</v>
      </c>
      <c r="BK71" s="20">
        <v>45851</v>
      </c>
      <c r="BL71" s="20">
        <v>47220.048</v>
      </c>
      <c r="BM71" s="20">
        <v>48549.02</v>
      </c>
      <c r="BN71" s="20">
        <v>49868.04</v>
      </c>
      <c r="BO71" s="20">
        <v>51203.688</v>
      </c>
      <c r="BP71" s="20">
        <v>52579</v>
      </c>
      <c r="BQ71" s="20">
        <v>54013.432</v>
      </c>
      <c r="BR71" s="20">
        <v>55522.88</v>
      </c>
      <c r="BS71" s="20">
        <v>57119.7</v>
      </c>
      <c r="BT71" s="20">
        <v>58812.66</v>
      </c>
      <c r="BU71" s="20">
        <v>60607</v>
      </c>
      <c r="BV71" s="20">
        <v>62539.608</v>
      </c>
      <c r="BW71" s="20">
        <v>64557.712</v>
      </c>
      <c r="BX71" s="20">
        <v>66651.92</v>
      </c>
      <c r="BY71" s="20">
        <v>68813.24</v>
      </c>
      <c r="BZ71" s="20">
        <v>71033</v>
      </c>
      <c r="CA71" s="20">
        <v>73305.2</v>
      </c>
      <c r="CB71" s="20">
        <v>75626.464</v>
      </c>
      <c r="CC71" s="20">
        <v>77982.328</v>
      </c>
      <c r="CD71" s="20">
        <v>80354.112</v>
      </c>
      <c r="CE71" s="20">
        <v>82730.328</v>
      </c>
      <c r="CF71" s="20">
        <v>85096</v>
      </c>
      <c r="CG71" s="20">
        <v>87436.144</v>
      </c>
      <c r="CH71" s="20">
        <v>89831.888</v>
      </c>
      <c r="CI71" s="20">
        <v>92284.304</v>
      </c>
      <c r="CJ71" s="20">
        <v>94794.432</v>
      </c>
      <c r="CK71" s="20">
        <v>97353.88</v>
      </c>
      <c r="CL71" s="20">
        <v>99953.232</v>
      </c>
      <c r="CM71" s="20">
        <v>102621.98</v>
      </c>
      <c r="CN71" s="20">
        <v>105269.63</v>
      </c>
      <c r="CO71" s="20">
        <v>107975.06</v>
      </c>
      <c r="CP71" s="20">
        <v>110750.02</v>
      </c>
      <c r="CQ71" s="20">
        <v>113561.96</v>
      </c>
      <c r="CR71" s="20">
        <v>116444.16</v>
      </c>
      <c r="CS71" s="20">
        <v>119401.85</v>
      </c>
      <c r="CT71" s="20">
        <v>122374.95</v>
      </c>
      <c r="CU71" s="20">
        <v>125409.85</v>
      </c>
      <c r="CV71" s="20">
        <v>128457.31</v>
      </c>
      <c r="CW71" s="20">
        <v>131582</v>
      </c>
      <c r="CX71" s="20">
        <v>134790</v>
      </c>
      <c r="CY71" s="20">
        <v>138080</v>
      </c>
      <c r="DA71" s="2">
        <v>55.3238806132909</v>
      </c>
      <c r="DB71" s="2">
        <v>54.5412423210788</v>
      </c>
      <c r="DC71" s="2">
        <v>54.6158795188675</v>
      </c>
      <c r="DD71" s="2">
        <v>54.6450062646939</v>
      </c>
      <c r="DE71" s="2">
        <v>54.8245268694081</v>
      </c>
      <c r="DF71" s="2">
        <v>54.9873580124908</v>
      </c>
      <c r="DG71" s="2">
        <v>54.6468236276044</v>
      </c>
      <c r="DH71" s="7">
        <f>PWT!DS71</f>
        <v>53.8179070961827</v>
      </c>
      <c r="DI71" s="7">
        <f>PWT!DX71</f>
        <v>55.0311413673233</v>
      </c>
      <c r="DK71" s="7">
        <v>0.74</v>
      </c>
      <c r="DL71" s="10">
        <v>1.54</v>
      </c>
      <c r="DM71" s="9">
        <v>3.88</v>
      </c>
    </row>
    <row r="72" spans="1:117" ht="12.75">
      <c r="A72" s="15" t="s">
        <v>71</v>
      </c>
      <c r="B72" s="15">
        <f t="shared" si="28"/>
        <v>9.713811597885739</v>
      </c>
      <c r="C72" s="15">
        <f t="shared" si="29"/>
        <v>9.089343333333332</v>
      </c>
      <c r="D72" s="15">
        <f t="shared" si="30"/>
        <v>8.598802</v>
      </c>
      <c r="E72" s="15">
        <f t="shared" si="31"/>
        <v>11.34853487619433</v>
      </c>
      <c r="F72" s="15"/>
      <c r="G72" s="7">
        <v>0.0540984</v>
      </c>
      <c r="H72" s="7">
        <v>0.0653833</v>
      </c>
      <c r="I72" s="7">
        <v>0.0759091</v>
      </c>
      <c r="J72" s="7">
        <v>0.1114255</v>
      </c>
      <c r="K72" s="7">
        <v>0.1231238</v>
      </c>
      <c r="L72" s="7">
        <v>0.1154205</v>
      </c>
      <c r="M72" s="7">
        <v>0.112773</v>
      </c>
      <c r="N72" s="7">
        <v>0.1085888</v>
      </c>
      <c r="O72" s="7"/>
      <c r="P72" s="7">
        <f t="shared" si="14"/>
        <v>0.054203900626518996</v>
      </c>
      <c r="Q72" s="7">
        <f t="shared" si="20"/>
        <v>0.0692802287550254</v>
      </c>
      <c r="R72" s="7">
        <f t="shared" si="21"/>
        <v>0.07596475568389578</v>
      </c>
      <c r="S72" s="7">
        <f t="shared" si="22"/>
        <v>0.11115608612190785</v>
      </c>
      <c r="T72" s="7">
        <f t="shared" si="23"/>
        <v>0.12337927639381294</v>
      </c>
      <c r="U72" s="7">
        <f t="shared" si="24"/>
        <v>0.1189008569614469</v>
      </c>
      <c r="V72" s="7">
        <f t="shared" si="25"/>
        <v>0.11529039039430812</v>
      </c>
      <c r="W72" s="7">
        <f t="shared" si="26"/>
        <v>0.11145335284378387</v>
      </c>
      <c r="X72" s="7">
        <f>AO72*AV72/DI72/100</f>
        <v>0.10465609096593259</v>
      </c>
      <c r="Y72" s="7">
        <v>29</v>
      </c>
      <c r="Z72" s="7">
        <v>36</v>
      </c>
      <c r="AA72" s="2">
        <v>38.73792926</v>
      </c>
      <c r="AB72" s="2">
        <v>55.62999937</v>
      </c>
      <c r="AC72" s="2">
        <v>61.22950204</v>
      </c>
      <c r="AD72" s="2">
        <v>60.15961192</v>
      </c>
      <c r="AE72" s="2">
        <v>62.55743924</v>
      </c>
      <c r="AF72" s="2">
        <v>63.13062762</v>
      </c>
      <c r="AG72" s="2">
        <v>63.90031339</v>
      </c>
      <c r="AH72" s="2">
        <v>65.41615851</v>
      </c>
      <c r="AI72" s="2">
        <v>65.80253723</v>
      </c>
      <c r="AJ72" s="2">
        <v>67.66013775</v>
      </c>
      <c r="AK72" s="2">
        <v>68.50761258</v>
      </c>
      <c r="AL72" s="7" t="s">
        <v>0</v>
      </c>
      <c r="AM72" s="2">
        <v>69.27847527</v>
      </c>
      <c r="AN72" s="2">
        <v>68.72636013</v>
      </c>
      <c r="AO72" s="2">
        <v>69.17166406</v>
      </c>
      <c r="AP72" s="19">
        <v>10.159362549800797</v>
      </c>
      <c r="AQ72" s="19">
        <v>10.562971561230412</v>
      </c>
      <c r="AR72" s="19">
        <v>11.076923076923077</v>
      </c>
      <c r="AS72" s="19">
        <v>11.398246423627134</v>
      </c>
      <c r="AT72" s="19">
        <v>11.009174311926607</v>
      </c>
      <c r="AU72" s="7">
        <f t="shared" si="27"/>
        <v>10.110224249334854</v>
      </c>
      <c r="AV72" s="7">
        <f t="shared" si="32"/>
        <v>9.55294117647059</v>
      </c>
      <c r="AW72" s="7">
        <v>2666.666666666667</v>
      </c>
      <c r="AX72" s="7">
        <v>2931.0344827586205</v>
      </c>
      <c r="BA72" s="7">
        <v>111</v>
      </c>
      <c r="BB72" s="7">
        <v>130</v>
      </c>
      <c r="BC72" s="7">
        <v>153</v>
      </c>
      <c r="BD72" s="7">
        <v>182</v>
      </c>
      <c r="BE72" s="7">
        <v>216</v>
      </c>
      <c r="BF72" s="7">
        <v>247</v>
      </c>
      <c r="BG72" s="7">
        <v>264</v>
      </c>
      <c r="BH72" s="7">
        <v>266</v>
      </c>
      <c r="BI72" s="7">
        <v>280</v>
      </c>
      <c r="BK72" s="20">
        <v>1126</v>
      </c>
      <c r="BL72" s="20">
        <v>1159.23</v>
      </c>
      <c r="BM72" s="20">
        <v>1193.5</v>
      </c>
      <c r="BN72" s="20">
        <v>1228.84</v>
      </c>
      <c r="BO72" s="20">
        <v>1265.33</v>
      </c>
      <c r="BP72" s="20">
        <v>1303</v>
      </c>
      <c r="BQ72" s="20">
        <v>1341.79</v>
      </c>
      <c r="BR72" s="20">
        <v>1381.67</v>
      </c>
      <c r="BS72" s="20">
        <v>1422.48</v>
      </c>
      <c r="BT72" s="20">
        <v>1463.98</v>
      </c>
      <c r="BU72" s="20">
        <v>1506</v>
      </c>
      <c r="BV72" s="20">
        <v>1548.48</v>
      </c>
      <c r="BW72" s="20">
        <v>1591.33</v>
      </c>
      <c r="BX72" s="20">
        <v>1634.61</v>
      </c>
      <c r="BY72" s="20">
        <v>1678.48</v>
      </c>
      <c r="BZ72" s="20">
        <v>1723</v>
      </c>
      <c r="CA72" s="20">
        <v>1768.11</v>
      </c>
      <c r="CB72" s="20">
        <v>1813.84</v>
      </c>
      <c r="CC72" s="20">
        <v>1859.79</v>
      </c>
      <c r="CD72" s="20">
        <v>1905.3</v>
      </c>
      <c r="CE72" s="20">
        <v>1950</v>
      </c>
      <c r="CF72" s="20">
        <v>1993.94</v>
      </c>
      <c r="CG72" s="20">
        <v>2037</v>
      </c>
      <c r="CH72" s="20">
        <v>2079.7</v>
      </c>
      <c r="CI72" s="20">
        <v>2122.86</v>
      </c>
      <c r="CJ72" s="20">
        <v>2167</v>
      </c>
      <c r="CK72" s="20">
        <v>2211.82</v>
      </c>
      <c r="CL72" s="20">
        <v>2257.33</v>
      </c>
      <c r="CM72" s="20">
        <v>2303.53</v>
      </c>
      <c r="CN72" s="20">
        <v>2350.41</v>
      </c>
      <c r="CO72" s="20">
        <v>2398</v>
      </c>
      <c r="CP72" s="20">
        <v>2445.33</v>
      </c>
      <c r="CQ72" s="20">
        <v>2492.35</v>
      </c>
      <c r="CR72" s="20">
        <v>2539</v>
      </c>
      <c r="CS72" s="20">
        <v>2585.24</v>
      </c>
      <c r="CT72" s="20">
        <v>2631</v>
      </c>
      <c r="CU72" s="20">
        <v>2674</v>
      </c>
      <c r="CV72" s="20">
        <v>2719</v>
      </c>
      <c r="CW72" s="20">
        <v>2764</v>
      </c>
      <c r="CX72" s="20">
        <v>2811</v>
      </c>
      <c r="CY72" s="20">
        <v>2856</v>
      </c>
      <c r="DA72" s="2">
        <v>52.7414476021314</v>
      </c>
      <c r="DB72" s="2">
        <v>51.8432386799693</v>
      </c>
      <c r="DC72" s="2">
        <v>51.8072709163347</v>
      </c>
      <c r="DD72" s="2">
        <v>52.864230992455</v>
      </c>
      <c r="DE72" s="2">
        <v>54.9715076923077</v>
      </c>
      <c r="DF72" s="2">
        <v>57.6710798338717</v>
      </c>
      <c r="DG72" s="2">
        <v>59.7366138448707</v>
      </c>
      <c r="DH72" s="7">
        <f>PWT!DS72</f>
        <v>61.3762751805397</v>
      </c>
      <c r="DI72" s="7">
        <f>PWT!DX72</f>
        <v>63.1394533987386</v>
      </c>
      <c r="DK72" s="7">
        <v>4.64</v>
      </c>
      <c r="DL72" s="11">
        <v>999</v>
      </c>
      <c r="DM72" s="9">
        <v>8.55</v>
      </c>
    </row>
    <row r="73" spans="1:117" ht="12.75">
      <c r="A73" s="15" t="s">
        <v>72</v>
      </c>
      <c r="B73" s="15">
        <f t="shared" si="28"/>
        <v>2.006062713193082</v>
      </c>
      <c r="C73" s="15">
        <f t="shared" si="29"/>
        <v>1.4952883333333333</v>
      </c>
      <c r="D73" s="15">
        <f t="shared" si="30"/>
        <v>1.330584</v>
      </c>
      <c r="E73" s="15">
        <f t="shared" si="31"/>
        <v>2.712400883747548</v>
      </c>
      <c r="F73" s="15"/>
      <c r="G73" s="7">
        <v>0.0017553</v>
      </c>
      <c r="H73" s="7">
        <v>0.0069956</v>
      </c>
      <c r="I73" s="7">
        <v>0.014412</v>
      </c>
      <c r="J73" s="7">
        <v>0.0217627</v>
      </c>
      <c r="K73" s="7">
        <v>0.0216036</v>
      </c>
      <c r="L73" s="7">
        <v>0.0231881</v>
      </c>
      <c r="M73" s="7">
        <v>0.0243381</v>
      </c>
      <c r="N73" s="7">
        <v>0.025723</v>
      </c>
      <c r="O73" s="7"/>
      <c r="P73" s="7">
        <f t="shared" si="14"/>
        <v>0.003995249629255983</v>
      </c>
      <c r="Q73" s="7">
        <f t="shared" si="20"/>
        <v>0.01661702017174069</v>
      </c>
      <c r="R73" s="7">
        <f t="shared" si="21"/>
        <v>0.01712786477365682</v>
      </c>
      <c r="S73" s="7">
        <f t="shared" si="22"/>
        <v>0.02459771787871204</v>
      </c>
      <c r="T73" s="7">
        <f t="shared" si="23"/>
        <v>0.024769982076025793</v>
      </c>
      <c r="U73" s="7">
        <f t="shared" si="24"/>
        <v>0.024092140047368944</v>
      </c>
      <c r="V73" s="7">
        <f t="shared" si="25"/>
        <v>0.027189592407210857</v>
      </c>
      <c r="W73" s="7">
        <f t="shared" si="26"/>
        <v>0.02830370550016868</v>
      </c>
      <c r="X73" s="7">
        <f>AN73*AV73/DI73/100</f>
        <v>0.038186538687208726</v>
      </c>
      <c r="Y73" s="7">
        <v>2</v>
      </c>
      <c r="Z73" s="7">
        <v>8</v>
      </c>
      <c r="AA73" s="2">
        <v>8.045741684</v>
      </c>
      <c r="AB73" s="2">
        <v>11.74069546</v>
      </c>
      <c r="AC73" s="2">
        <v>11.89840467</v>
      </c>
      <c r="AD73" s="2">
        <v>11.49779116</v>
      </c>
      <c r="AE73" s="2">
        <v>12.44414703</v>
      </c>
      <c r="AF73" s="2">
        <v>12.85056941</v>
      </c>
      <c r="AG73" s="2">
        <v>12.91783525</v>
      </c>
      <c r="AH73" s="2">
        <v>14.25192313</v>
      </c>
      <c r="AI73" s="2">
        <v>15.0776776</v>
      </c>
      <c r="AJ73" s="2">
        <v>14.0456221</v>
      </c>
      <c r="AK73" s="2">
        <v>13.85521909</v>
      </c>
      <c r="AL73" s="7" t="s">
        <v>0</v>
      </c>
      <c r="AM73" s="2">
        <v>21.15593199</v>
      </c>
      <c r="AN73" s="2">
        <v>21.13597756</v>
      </c>
      <c r="AO73" s="7" t="s">
        <v>0</v>
      </c>
      <c r="AP73" s="19">
        <v>11.560693641618498</v>
      </c>
      <c r="AQ73" s="19">
        <v>11.359472334188347</v>
      </c>
      <c r="AR73" s="19">
        <v>11.276733635774464</v>
      </c>
      <c r="AS73" s="19">
        <v>11.446833236490413</v>
      </c>
      <c r="AT73" s="19">
        <v>12.190674654858036</v>
      </c>
      <c r="AU73" s="7">
        <f t="shared" si="27"/>
        <v>11.229946524064172</v>
      </c>
      <c r="AV73" s="7">
        <f t="shared" si="32"/>
        <v>10.378885630498534</v>
      </c>
      <c r="AW73" s="7">
        <v>4682.539682539683</v>
      </c>
      <c r="AX73" s="7">
        <v>5328.125</v>
      </c>
      <c r="BA73" s="7">
        <v>211</v>
      </c>
      <c r="BB73" s="7">
        <v>242</v>
      </c>
      <c r="BC73" s="7">
        <v>280</v>
      </c>
      <c r="BD73" s="7">
        <v>310</v>
      </c>
      <c r="BE73" s="7">
        <v>348</v>
      </c>
      <c r="BF73" s="7">
        <v>394</v>
      </c>
      <c r="BG73" s="7">
        <v>468</v>
      </c>
      <c r="BH73" s="7">
        <v>483</v>
      </c>
      <c r="BI73" s="7">
        <v>553</v>
      </c>
      <c r="BK73" s="20">
        <v>1920</v>
      </c>
      <c r="BL73" s="20">
        <v>1960.29</v>
      </c>
      <c r="BM73" s="20">
        <v>2003.6</v>
      </c>
      <c r="BN73" s="20">
        <v>2049.54</v>
      </c>
      <c r="BO73" s="20">
        <v>2097.78</v>
      </c>
      <c r="BP73" s="20">
        <v>2148</v>
      </c>
      <c r="BQ73" s="20">
        <v>2199.97</v>
      </c>
      <c r="BR73" s="20">
        <v>2253.48</v>
      </c>
      <c r="BS73" s="20">
        <v>2308.38</v>
      </c>
      <c r="BT73" s="20">
        <v>2364.58</v>
      </c>
      <c r="BU73" s="20">
        <v>2422</v>
      </c>
      <c r="BV73" s="20">
        <v>2476.14</v>
      </c>
      <c r="BW73" s="20">
        <v>2535.13</v>
      </c>
      <c r="BX73" s="20">
        <v>2597.75</v>
      </c>
      <c r="BY73" s="20">
        <v>2662.78</v>
      </c>
      <c r="BZ73" s="20">
        <v>2729</v>
      </c>
      <c r="CA73" s="20">
        <v>2797.22</v>
      </c>
      <c r="CB73" s="20">
        <v>2868.25</v>
      </c>
      <c r="CC73" s="20">
        <v>2940.87</v>
      </c>
      <c r="CD73" s="20">
        <v>3013.86</v>
      </c>
      <c r="CE73" s="20">
        <v>3086</v>
      </c>
      <c r="CF73" s="20">
        <v>3155.46</v>
      </c>
      <c r="CG73" s="20">
        <v>3225.21</v>
      </c>
      <c r="CH73" s="20">
        <v>3295.83</v>
      </c>
      <c r="CI73" s="20">
        <v>3367.9</v>
      </c>
      <c r="CJ73" s="20">
        <v>3442</v>
      </c>
      <c r="CK73" s="20">
        <v>3517.74</v>
      </c>
      <c r="CL73" s="20">
        <v>3594.73</v>
      </c>
      <c r="CM73" s="20">
        <v>3673.55</v>
      </c>
      <c r="CN73" s="20">
        <v>3754.78</v>
      </c>
      <c r="CO73" s="20">
        <v>3839</v>
      </c>
      <c r="CP73" s="20">
        <v>3925.82</v>
      </c>
      <c r="CQ73" s="20">
        <v>4014.85</v>
      </c>
      <c r="CR73" s="20">
        <v>4106.67</v>
      </c>
      <c r="CS73" s="20">
        <v>4201.86</v>
      </c>
      <c r="CT73" s="20">
        <v>4301</v>
      </c>
      <c r="CU73" s="20">
        <v>4400.9</v>
      </c>
      <c r="CV73" s="20">
        <v>4760.73</v>
      </c>
      <c r="CW73" s="20">
        <v>4882.81</v>
      </c>
      <c r="CX73" s="20">
        <v>5005.92</v>
      </c>
      <c r="CY73" s="20"/>
      <c r="DA73" s="2">
        <v>55.01325</v>
      </c>
      <c r="DB73" s="2">
        <v>54.2397811918063</v>
      </c>
      <c r="DC73" s="2">
        <v>54.3058670520231</v>
      </c>
      <c r="DD73" s="2">
        <v>54.2197068523269</v>
      </c>
      <c r="DE73" s="2">
        <v>54.168444588464</v>
      </c>
      <c r="DF73" s="2">
        <v>54.6291436699858</v>
      </c>
      <c r="DG73" s="2">
        <v>55.7943442211055</v>
      </c>
      <c r="DH73" s="7">
        <f>PWT!DS73</f>
        <v>55.7282455752212</v>
      </c>
      <c r="DI73" s="7">
        <f>PWT!DX73</f>
        <v>57.4463937621832</v>
      </c>
      <c r="DK73" s="7">
        <v>1.15</v>
      </c>
      <c r="DL73" s="11">
        <v>999</v>
      </c>
      <c r="DM73" s="9">
        <v>2.88</v>
      </c>
    </row>
    <row r="74" spans="1:117" ht="12.75">
      <c r="A74" s="15" t="s">
        <v>73</v>
      </c>
      <c r="B74" s="15">
        <f t="shared" si="28"/>
        <v>5.503028298047949</v>
      </c>
      <c r="C74" s="15">
        <f t="shared" si="29"/>
        <v>4.1280149999999995</v>
      </c>
      <c r="D74" s="15">
        <f t="shared" si="30"/>
        <v>3.714816</v>
      </c>
      <c r="E74" s="15">
        <f t="shared" si="31"/>
        <v>7.342146936486309</v>
      </c>
      <c r="F74" s="15"/>
      <c r="G74" s="7">
        <v>0.0208256</v>
      </c>
      <c r="H74" s="7">
        <v>0.0249898</v>
      </c>
      <c r="I74" s="7">
        <v>0.0380395</v>
      </c>
      <c r="J74" s="7">
        <v>0.0443103</v>
      </c>
      <c r="K74" s="7">
        <v>0.0575756</v>
      </c>
      <c r="L74" s="7">
        <v>0.0619401</v>
      </c>
      <c r="M74" s="7">
        <v>0.0576846</v>
      </c>
      <c r="N74" s="7">
        <v>0.074974</v>
      </c>
      <c r="O74" s="7"/>
      <c r="P74" s="7">
        <f t="shared" si="14"/>
        <v>0.018962194723649437</v>
      </c>
      <c r="Q74" s="7">
        <f t="shared" si="20"/>
        <v>0.024996362208104136</v>
      </c>
      <c r="R74" s="7">
        <f t="shared" si="21"/>
        <v>0.03802726224828242</v>
      </c>
      <c r="S74" s="7">
        <f t="shared" si="22"/>
        <v>0.0443171940262614</v>
      </c>
      <c r="T74" s="7">
        <f t="shared" si="23"/>
        <v>0.05749538127595767</v>
      </c>
      <c r="U74" s="7">
        <f t="shared" si="24"/>
        <v>0.06289143276132975</v>
      </c>
      <c r="V74" s="7">
        <f t="shared" si="25"/>
        <v>0.05776027951226222</v>
      </c>
      <c r="W74" s="7">
        <f t="shared" si="26"/>
        <v>0.07497690676148075</v>
      </c>
      <c r="X74" s="7">
        <f>AO74*AV74/DI74/100</f>
        <v>0.1149301400628347</v>
      </c>
      <c r="Y74" s="7">
        <v>10</v>
      </c>
      <c r="Z74" s="7">
        <v>13</v>
      </c>
      <c r="AA74" s="2">
        <v>15.91309806</v>
      </c>
      <c r="AB74" s="2">
        <v>20.02687101</v>
      </c>
      <c r="AC74" s="2">
        <v>27.3527489</v>
      </c>
      <c r="AD74" s="2">
        <v>31.4640327</v>
      </c>
      <c r="AE74" s="2">
        <v>30.92681858</v>
      </c>
      <c r="AF74" s="2">
        <v>31.10299268</v>
      </c>
      <c r="AG74" s="2">
        <v>34.41937448</v>
      </c>
      <c r="AH74" s="2">
        <v>37.05685503</v>
      </c>
      <c r="AI74" s="2">
        <v>38.45353288</v>
      </c>
      <c r="AJ74" s="2">
        <v>41.10057375</v>
      </c>
      <c r="AK74" s="2">
        <v>43.47416061</v>
      </c>
      <c r="AL74" s="7" t="s">
        <v>0</v>
      </c>
      <c r="AM74" s="2">
        <v>50.7268838</v>
      </c>
      <c r="AN74" s="2">
        <v>56.89927875</v>
      </c>
      <c r="AO74" s="2">
        <v>59.81583506</v>
      </c>
      <c r="AP74" s="19">
        <v>11.872340425531915</v>
      </c>
      <c r="AQ74" s="19">
        <v>11.35765325310267</v>
      </c>
      <c r="AR74" s="19">
        <v>11.207450224791266</v>
      </c>
      <c r="AS74" s="19">
        <v>10.750900526461624</v>
      </c>
      <c r="AT74" s="19">
        <v>10.14458402465039</v>
      </c>
      <c r="AU74" s="7">
        <f t="shared" si="27"/>
        <v>10.00414250207125</v>
      </c>
      <c r="AV74" s="7">
        <f t="shared" si="32"/>
        <v>10.949462365591398</v>
      </c>
      <c r="AW74" s="7">
        <v>4854.8387096774195</v>
      </c>
      <c r="AX74" s="7">
        <v>5470.588235294118</v>
      </c>
      <c r="BA74" s="7">
        <v>174</v>
      </c>
      <c r="BB74" s="7">
        <v>192</v>
      </c>
      <c r="BC74" s="7">
        <v>279</v>
      </c>
      <c r="BD74" s="7">
        <v>302</v>
      </c>
      <c r="BE74" s="7">
        <v>349</v>
      </c>
      <c r="BF74" s="7">
        <v>388</v>
      </c>
      <c r="BG74" s="7">
        <v>428</v>
      </c>
      <c r="BH74" s="7">
        <v>483</v>
      </c>
      <c r="BI74" s="7">
        <v>599</v>
      </c>
      <c r="BK74" s="20">
        <v>1842</v>
      </c>
      <c r="BL74" s="20">
        <v>1885.31</v>
      </c>
      <c r="BM74" s="20">
        <v>1931.62</v>
      </c>
      <c r="BN74" s="20">
        <v>1980.3</v>
      </c>
      <c r="BO74" s="20">
        <v>2030.32</v>
      </c>
      <c r="BP74" s="20">
        <v>2081</v>
      </c>
      <c r="BQ74" s="20">
        <v>2132.69</v>
      </c>
      <c r="BR74" s="20">
        <v>2185.73</v>
      </c>
      <c r="BS74" s="20">
        <v>2239.83</v>
      </c>
      <c r="BT74" s="20">
        <v>2294.61</v>
      </c>
      <c r="BU74" s="20">
        <v>2350</v>
      </c>
      <c r="BV74" s="20">
        <v>2406.1</v>
      </c>
      <c r="BW74" s="20">
        <v>2462.55</v>
      </c>
      <c r="BX74" s="20">
        <v>2521.53</v>
      </c>
      <c r="BY74" s="20">
        <v>2586.35</v>
      </c>
      <c r="BZ74" s="20">
        <v>2659</v>
      </c>
      <c r="CA74" s="20">
        <v>2739.29</v>
      </c>
      <c r="CB74" s="20">
        <v>2827.81</v>
      </c>
      <c r="CC74" s="20">
        <v>2922.17</v>
      </c>
      <c r="CD74" s="20">
        <v>3018.39</v>
      </c>
      <c r="CE74" s="20">
        <v>3114</v>
      </c>
      <c r="CF74" s="20">
        <v>3209.41</v>
      </c>
      <c r="CG74" s="20">
        <v>3304.08</v>
      </c>
      <c r="CH74" s="20">
        <v>3400.1</v>
      </c>
      <c r="CI74" s="20">
        <v>3501.04</v>
      </c>
      <c r="CJ74" s="20">
        <v>3609</v>
      </c>
      <c r="CK74" s="20">
        <v>3722.76</v>
      </c>
      <c r="CL74" s="20">
        <v>3841.42</v>
      </c>
      <c r="CM74" s="20">
        <v>3964.35</v>
      </c>
      <c r="CN74" s="20">
        <v>4090.62</v>
      </c>
      <c r="CO74" s="20">
        <v>4219</v>
      </c>
      <c r="CP74" s="20">
        <v>4345.71</v>
      </c>
      <c r="CQ74" s="20">
        <v>4470.35</v>
      </c>
      <c r="CR74" s="20">
        <v>4592.54</v>
      </c>
      <c r="CS74" s="20">
        <v>4711.89</v>
      </c>
      <c r="CT74" s="20">
        <v>4828</v>
      </c>
      <c r="CU74" s="20">
        <v>4955</v>
      </c>
      <c r="CV74" s="20">
        <v>5085</v>
      </c>
      <c r="CW74" s="20">
        <v>5219</v>
      </c>
      <c r="CX74" s="20">
        <v>5358.84</v>
      </c>
      <c r="CY74" s="20">
        <v>5496</v>
      </c>
      <c r="DA74" s="2">
        <v>49.8162486427796</v>
      </c>
      <c r="DB74" s="2">
        <v>47.9839163863527</v>
      </c>
      <c r="DC74" s="2">
        <v>49.6816510638298</v>
      </c>
      <c r="DD74" s="2">
        <v>51.3250582925912</v>
      </c>
      <c r="DE74" s="2">
        <v>53.3181213872832</v>
      </c>
      <c r="DF74" s="2">
        <v>53.7858132446661</v>
      </c>
      <c r="DG74" s="2">
        <v>54.3175539227305</v>
      </c>
      <c r="DH74" s="7">
        <f>PWT!DS74</f>
        <v>54.8403521126761</v>
      </c>
      <c r="DI74" s="7">
        <f>PWT!DX74</f>
        <v>56.9868995633188</v>
      </c>
      <c r="DK74" s="7">
        <v>3.64</v>
      </c>
      <c r="DL74" s="11">
        <v>999</v>
      </c>
      <c r="DM74" s="9">
        <v>6.18</v>
      </c>
    </row>
    <row r="75" spans="1:117" ht="12.75">
      <c r="A75" s="15" t="s">
        <v>74</v>
      </c>
      <c r="B75" s="15">
        <f t="shared" si="28"/>
        <v>9.420843704333413</v>
      </c>
      <c r="C75" s="15">
        <f t="shared" si="29"/>
        <v>7.675535</v>
      </c>
      <c r="D75" s="15">
        <f t="shared" si="30"/>
        <v>6.845572</v>
      </c>
      <c r="E75" s="15">
        <f t="shared" si="31"/>
        <v>12.466542667800145</v>
      </c>
      <c r="F75" s="15"/>
      <c r="G75" s="7">
        <v>0.0273155</v>
      </c>
      <c r="H75" s="7">
        <v>0.046931</v>
      </c>
      <c r="I75" s="7">
        <v>0.0601018</v>
      </c>
      <c r="J75" s="7">
        <v>0.0902005</v>
      </c>
      <c r="K75" s="7">
        <v>0.1177298</v>
      </c>
      <c r="L75" s="7">
        <v>0.1182535</v>
      </c>
      <c r="M75" s="7">
        <v>0.12661</v>
      </c>
      <c r="N75" s="7">
        <v>0.1280637</v>
      </c>
      <c r="O75" s="7"/>
      <c r="P75" s="7">
        <f t="shared" si="14"/>
        <v>0</v>
      </c>
      <c r="Q75" s="7">
        <f t="shared" si="20"/>
        <v>0</v>
      </c>
      <c r="R75" s="7">
        <f t="shared" si="21"/>
        <v>0.060164713198988695</v>
      </c>
      <c r="S75" s="7">
        <f t="shared" si="22"/>
        <v>0.0898449524854573</v>
      </c>
      <c r="T75" s="7">
        <f t="shared" si="23"/>
        <v>0.1185673068091308</v>
      </c>
      <c r="U75" s="7">
        <f t="shared" si="24"/>
        <v>0.12128460440609277</v>
      </c>
      <c r="V75" s="7">
        <f t="shared" si="25"/>
        <v>0.12537310174230126</v>
      </c>
      <c r="W75" s="7">
        <f t="shared" si="26"/>
        <v>0.12719875625088262</v>
      </c>
      <c r="X75" s="7">
        <f>AM75*AV75/DI75/100</f>
        <v>0.13353507713912455</v>
      </c>
      <c r="Y75" s="7">
        <v>18</v>
      </c>
      <c r="Z75" s="7">
        <v>29</v>
      </c>
      <c r="AA75" s="2">
        <v>30.67010251</v>
      </c>
      <c r="AB75" s="2">
        <v>45.52181803</v>
      </c>
      <c r="AC75" s="2">
        <v>58.8174961</v>
      </c>
      <c r="AD75" s="2">
        <v>62.84497874</v>
      </c>
      <c r="AE75" s="2">
        <v>67.29531905</v>
      </c>
      <c r="AF75" s="2">
        <v>66.7918523</v>
      </c>
      <c r="AG75" s="2">
        <v>65.69753634</v>
      </c>
      <c r="AH75" s="2">
        <v>65.60141772</v>
      </c>
      <c r="AI75" s="2">
        <v>69.27372972</v>
      </c>
      <c r="AJ75" s="2">
        <v>69.72346846</v>
      </c>
      <c r="AK75" s="2">
        <v>71.64073613</v>
      </c>
      <c r="AL75" s="7" t="s">
        <v>0</v>
      </c>
      <c r="AM75" s="2">
        <v>80.76650358</v>
      </c>
      <c r="AN75" s="7" t="s">
        <v>0</v>
      </c>
      <c r="AO75" s="7">
        <v>86</v>
      </c>
      <c r="AP75" s="19">
        <v>10.304491978609624</v>
      </c>
      <c r="AQ75" s="19">
        <v>10.503597122302159</v>
      </c>
      <c r="AR75" s="19">
        <v>10.97906050955414</v>
      </c>
      <c r="AS75" s="19">
        <v>10.826096333572968</v>
      </c>
      <c r="AT75" s="19">
        <v>10.760077519379845</v>
      </c>
      <c r="AU75" s="7">
        <f t="shared" si="27"/>
        <v>10.895801461839199</v>
      </c>
      <c r="AV75" s="7">
        <f t="shared" si="32"/>
        <v>10.21494396014944</v>
      </c>
      <c r="AW75" s="7">
        <v>23712.121212121212</v>
      </c>
      <c r="AX75" s="7">
        <v>25903.22580645161</v>
      </c>
      <c r="BA75" s="8"/>
      <c r="BB75" s="8"/>
      <c r="BH75" s="7">
        <v>2564</v>
      </c>
      <c r="BI75" s="7">
        <v>2646</v>
      </c>
      <c r="BK75" s="20">
        <v>9931</v>
      </c>
      <c r="BL75" s="20">
        <v>10217.19</v>
      </c>
      <c r="BM75" s="20">
        <v>10516.06</v>
      </c>
      <c r="BN75" s="20">
        <v>10825.77</v>
      </c>
      <c r="BO75" s="20">
        <v>11143.36</v>
      </c>
      <c r="BP75" s="20">
        <v>11467</v>
      </c>
      <c r="BQ75" s="20">
        <v>11796.96</v>
      </c>
      <c r="BR75" s="20">
        <v>12132.9</v>
      </c>
      <c r="BS75" s="20">
        <v>12476.16</v>
      </c>
      <c r="BT75" s="20">
        <v>12829.06</v>
      </c>
      <c r="BU75" s="20">
        <v>13193</v>
      </c>
      <c r="BV75" s="20">
        <v>13567.25</v>
      </c>
      <c r="BW75" s="20">
        <v>13951.22</v>
      </c>
      <c r="BX75" s="20">
        <v>14344.92</v>
      </c>
      <c r="BY75" s="20">
        <v>14748.31</v>
      </c>
      <c r="BZ75" s="20">
        <v>15161</v>
      </c>
      <c r="CA75" s="20">
        <v>15582.4</v>
      </c>
      <c r="CB75" s="20">
        <v>16012.13</v>
      </c>
      <c r="CC75" s="20">
        <v>16447.77</v>
      </c>
      <c r="CD75" s="20">
        <v>16885.89</v>
      </c>
      <c r="CE75" s="20">
        <v>17324</v>
      </c>
      <c r="CF75" s="20">
        <v>17761.59</v>
      </c>
      <c r="CG75" s="20">
        <v>18197.91</v>
      </c>
      <c r="CH75" s="20">
        <v>18632.15</v>
      </c>
      <c r="CI75" s="20">
        <v>19063.69</v>
      </c>
      <c r="CJ75" s="20">
        <v>19492</v>
      </c>
      <c r="CK75" s="20">
        <v>19916.47</v>
      </c>
      <c r="CL75" s="20">
        <v>20336.64</v>
      </c>
      <c r="CM75" s="20">
        <v>20752.23</v>
      </c>
      <c r="CN75" s="20">
        <v>21163.04</v>
      </c>
      <c r="CO75" s="20">
        <v>21569</v>
      </c>
      <c r="CP75" s="20">
        <v>21971.18</v>
      </c>
      <c r="CQ75" s="20">
        <v>22369.07</v>
      </c>
      <c r="CR75" s="20">
        <v>22762.17</v>
      </c>
      <c r="CS75" s="20">
        <v>23149.98</v>
      </c>
      <c r="CT75" s="20">
        <v>23532</v>
      </c>
      <c r="CU75" s="20">
        <v>23947</v>
      </c>
      <c r="CV75" s="20">
        <v>24371</v>
      </c>
      <c r="CW75" s="20">
        <v>24801</v>
      </c>
      <c r="CX75" s="20">
        <v>25230</v>
      </c>
      <c r="CY75" s="20">
        <v>25661</v>
      </c>
      <c r="DA75" s="2">
        <v>53.2474786023563</v>
      </c>
      <c r="DB75" s="2">
        <v>52.3669678207029</v>
      </c>
      <c r="DC75" s="2">
        <v>52.5291002804518</v>
      </c>
      <c r="DD75" s="2">
        <v>53.2186643361256</v>
      </c>
      <c r="DE75" s="2">
        <v>54.4636515816209</v>
      </c>
      <c r="DF75" s="2">
        <v>56.0966329776318</v>
      </c>
      <c r="DG75" s="2">
        <v>57.7558375446242</v>
      </c>
      <c r="DH75" s="7">
        <f>PWT!DS75</f>
        <v>59.7248819062801</v>
      </c>
      <c r="DI75" s="7">
        <f>PWT!DX75</f>
        <v>61.7834149350399</v>
      </c>
      <c r="DK75" s="7">
        <v>3.3</v>
      </c>
      <c r="DL75" s="10">
        <v>4.56</v>
      </c>
      <c r="DM75" s="9">
        <v>7.58</v>
      </c>
    </row>
    <row r="76" spans="1:117" ht="12.75">
      <c r="A76" s="15" t="s">
        <v>75</v>
      </c>
      <c r="B76" s="15">
        <f t="shared" si="28"/>
        <v>11.347514470961746</v>
      </c>
      <c r="C76" s="15">
        <f t="shared" si="29"/>
        <v>10.071998333333333</v>
      </c>
      <c r="D76" s="15">
        <f t="shared" si="30"/>
        <v>9.62302</v>
      </c>
      <c r="E76" s="15">
        <f t="shared" si="31"/>
        <v>13.425656047731144</v>
      </c>
      <c r="F76" s="15"/>
      <c r="G76" s="7">
        <v>0.0516743</v>
      </c>
      <c r="H76" s="7">
        <v>0.081797</v>
      </c>
      <c r="I76" s="7">
        <v>0.1003391</v>
      </c>
      <c r="J76" s="7">
        <v>0.1161831</v>
      </c>
      <c r="K76" s="7">
        <v>0.1311575</v>
      </c>
      <c r="L76" s="7">
        <v>0.1231689</v>
      </c>
      <c r="M76" s="7">
        <v>0.1312659</v>
      </c>
      <c r="N76" s="7">
        <v>0.1410256</v>
      </c>
      <c r="O76" s="7"/>
      <c r="P76" s="7">
        <f t="shared" si="14"/>
        <v>0</v>
      </c>
      <c r="Q76" s="7">
        <f t="shared" si="20"/>
        <v>0</v>
      </c>
      <c r="R76" s="7">
        <f t="shared" si="21"/>
        <v>0.09876628310872888</v>
      </c>
      <c r="S76" s="7">
        <f t="shared" si="22"/>
        <v>0.11351820588280943</v>
      </c>
      <c r="T76" s="7">
        <f t="shared" si="23"/>
        <v>0.13220149865032116</v>
      </c>
      <c r="U76" s="7">
        <f t="shared" si="24"/>
        <v>0.13007619000117246</v>
      </c>
      <c r="V76" s="7">
        <f t="shared" si="25"/>
        <v>0.14299649790684954</v>
      </c>
      <c r="W76" s="7">
        <f t="shared" si="26"/>
        <v>0.14393485226209513</v>
      </c>
      <c r="X76" s="7">
        <f>AO76*AV76/DI76/100</f>
        <v>0.1417556501244621</v>
      </c>
      <c r="Y76" s="7">
        <v>26</v>
      </c>
      <c r="Z76" s="7">
        <v>39</v>
      </c>
      <c r="AA76" s="2">
        <v>45.81345931</v>
      </c>
      <c r="AB76" s="2">
        <v>53.92467463</v>
      </c>
      <c r="AC76" s="2">
        <v>64.21209786</v>
      </c>
      <c r="AD76" s="2">
        <v>64.39411819</v>
      </c>
      <c r="AE76" s="2">
        <v>73.211498</v>
      </c>
      <c r="AF76" s="2">
        <v>74.57498833</v>
      </c>
      <c r="AG76" s="2">
        <v>76.41061089</v>
      </c>
      <c r="AH76" s="2">
        <v>77.34676449</v>
      </c>
      <c r="AI76" s="2">
        <v>78.38019838</v>
      </c>
      <c r="AJ76" s="2">
        <v>77.49190702</v>
      </c>
      <c r="AK76" s="2">
        <v>77.31493432</v>
      </c>
      <c r="AL76" s="7" t="s">
        <v>0</v>
      </c>
      <c r="AM76" s="2">
        <v>75.93784547</v>
      </c>
      <c r="AN76" s="7" t="s">
        <v>0</v>
      </c>
      <c r="AO76" s="2">
        <v>77.29312195</v>
      </c>
      <c r="AP76" s="19">
        <v>11.157096424702056</v>
      </c>
      <c r="AQ76" s="19">
        <v>11.098389134554642</v>
      </c>
      <c r="AR76" s="19">
        <v>11.06894236149972</v>
      </c>
      <c r="AS76" s="19">
        <v>11.065360303413401</v>
      </c>
      <c r="AT76" s="19">
        <v>10.919672131147541</v>
      </c>
      <c r="AU76" s="7">
        <f t="shared" si="27"/>
        <v>10.643687648540567</v>
      </c>
      <c r="AV76" s="7">
        <f t="shared" si="32"/>
        <v>10.781679389312975</v>
      </c>
      <c r="AW76" s="7">
        <v>68611.94029850747</v>
      </c>
      <c r="AX76" s="7">
        <v>75424.24242424243</v>
      </c>
      <c r="BA76" s="8"/>
      <c r="BB76" s="8"/>
      <c r="BH76" s="7">
        <v>7479</v>
      </c>
      <c r="BI76" s="7">
        <v>8132</v>
      </c>
      <c r="BK76" s="20">
        <v>27561</v>
      </c>
      <c r="BL76" s="20">
        <v>28308.29</v>
      </c>
      <c r="BM76" s="20">
        <v>29152.54</v>
      </c>
      <c r="BN76" s="20">
        <v>30070.06</v>
      </c>
      <c r="BO76" s="20">
        <v>31037.11</v>
      </c>
      <c r="BP76" s="20">
        <v>32030</v>
      </c>
      <c r="BQ76" s="20">
        <v>33102.03</v>
      </c>
      <c r="BR76" s="20">
        <v>34198.7</v>
      </c>
      <c r="BS76" s="20">
        <v>35310.34</v>
      </c>
      <c r="BT76" s="20">
        <v>36427.328</v>
      </c>
      <c r="BU76" s="20">
        <v>37540</v>
      </c>
      <c r="BV76" s="20">
        <v>38654.792</v>
      </c>
      <c r="BW76" s="20">
        <v>39778.14</v>
      </c>
      <c r="BX76" s="20">
        <v>40900.38</v>
      </c>
      <c r="BY76" s="20">
        <v>42011.888</v>
      </c>
      <c r="BZ76" s="20">
        <v>43103</v>
      </c>
      <c r="CA76" s="20">
        <v>44181.168</v>
      </c>
      <c r="CB76" s="20">
        <v>45244.032</v>
      </c>
      <c r="CC76" s="20">
        <v>46289.208</v>
      </c>
      <c r="CD76" s="20">
        <v>47314.328</v>
      </c>
      <c r="CE76" s="20">
        <v>48317</v>
      </c>
      <c r="CF76" s="20">
        <v>49343.12</v>
      </c>
      <c r="CG76" s="20">
        <v>50535.44</v>
      </c>
      <c r="CH76" s="20">
        <v>51849.8</v>
      </c>
      <c r="CI76" s="20">
        <v>53242.04</v>
      </c>
      <c r="CJ76" s="20">
        <v>54668</v>
      </c>
      <c r="CK76" s="20">
        <v>56157.12</v>
      </c>
      <c r="CL76" s="20">
        <v>57738.84</v>
      </c>
      <c r="CM76" s="20">
        <v>59369</v>
      </c>
      <c r="CN76" s="20">
        <v>61003.44</v>
      </c>
      <c r="CO76" s="20">
        <v>62598</v>
      </c>
      <c r="CP76" s="20">
        <v>64061.728</v>
      </c>
      <c r="CQ76" s="20">
        <v>65559.68</v>
      </c>
      <c r="CR76" s="20">
        <v>67092.66</v>
      </c>
      <c r="CS76" s="20">
        <v>68661.488</v>
      </c>
      <c r="CT76" s="20">
        <v>70267</v>
      </c>
      <c r="CU76" s="20">
        <v>71899</v>
      </c>
      <c r="CV76" s="20">
        <v>71324.68</v>
      </c>
      <c r="CW76" s="20">
        <v>72775.448</v>
      </c>
      <c r="CX76" s="20">
        <v>74194.88</v>
      </c>
      <c r="CY76" s="20">
        <v>75580</v>
      </c>
      <c r="DA76" s="2">
        <v>51.1123267418222</v>
      </c>
      <c r="DB76" s="2">
        <v>50.8353516218956</v>
      </c>
      <c r="DC76" s="2">
        <v>51.7530038574125</v>
      </c>
      <c r="DD76" s="2">
        <v>52.7207964875541</v>
      </c>
      <c r="DE76" s="2">
        <v>53.7633852399292</v>
      </c>
      <c r="DF76" s="2">
        <v>54.7789813944054</v>
      </c>
      <c r="DG76" s="2">
        <v>55.9066526867628</v>
      </c>
      <c r="DH76" s="7">
        <f>PWT!DS76</f>
        <v>57.303678757993</v>
      </c>
      <c r="DI76" s="7">
        <f>PWT!DX76</f>
        <v>58.787756194006</v>
      </c>
      <c r="DK76" s="7">
        <v>4.24</v>
      </c>
      <c r="DL76" s="10">
        <v>4.76</v>
      </c>
      <c r="DM76" s="9">
        <v>8.21</v>
      </c>
    </row>
    <row r="77" spans="1:117" ht="12.75">
      <c r="A77" s="15" t="s">
        <v>76</v>
      </c>
      <c r="B77" s="15">
        <f t="shared" si="28"/>
        <v>7.776837979305526</v>
      </c>
      <c r="C77" s="15">
        <f t="shared" si="29"/>
        <v>6.148055</v>
      </c>
      <c r="D77" s="15">
        <f t="shared" si="30"/>
        <v>5.896993999999999</v>
      </c>
      <c r="E77" s="15">
        <f t="shared" si="31"/>
        <v>9.185450362749945</v>
      </c>
      <c r="F77" s="15"/>
      <c r="G77" s="7">
        <v>0.0263624</v>
      </c>
      <c r="H77" s="7">
        <v>0.0589433</v>
      </c>
      <c r="I77" s="7">
        <v>0.0779803</v>
      </c>
      <c r="J77" s="7">
        <v>0.0773569</v>
      </c>
      <c r="K77" s="7">
        <v>0.0542068</v>
      </c>
      <c r="L77" s="7">
        <v>0.0740336</v>
      </c>
      <c r="M77" s="7">
        <v>0.0867546</v>
      </c>
      <c r="N77" s="7">
        <v>0.1314284</v>
      </c>
      <c r="O77" s="7"/>
      <c r="P77" s="7">
        <f t="shared" si="14"/>
        <v>0</v>
      </c>
      <c r="Q77" s="7">
        <f t="shared" si="20"/>
        <v>0</v>
      </c>
      <c r="R77" s="7">
        <f t="shared" si="21"/>
        <v>0.07799577955947769</v>
      </c>
      <c r="S77" s="7">
        <f t="shared" si="22"/>
        <v>0.0767516007029761</v>
      </c>
      <c r="T77" s="7">
        <f t="shared" si="23"/>
        <v>0.05451744619717049</v>
      </c>
      <c r="U77" s="7">
        <f t="shared" si="24"/>
        <v>0.07591955336987075</v>
      </c>
      <c r="V77" s="7">
        <f t="shared" si="25"/>
        <v>0.08699830983936983</v>
      </c>
      <c r="W77" s="7">
        <f t="shared" si="26"/>
        <v>0.13053185737620604</v>
      </c>
      <c r="X77" s="7">
        <f>AO77*AV77/DI77/100</f>
        <v>0.11374566076129126</v>
      </c>
      <c r="Y77" s="7">
        <v>36</v>
      </c>
      <c r="Z77" s="7">
        <v>51</v>
      </c>
      <c r="AA77" s="2">
        <v>56.07377605</v>
      </c>
      <c r="AB77" s="2">
        <v>54.85754403</v>
      </c>
      <c r="AC77" s="2">
        <v>37.17925981</v>
      </c>
      <c r="AD77" s="2">
        <v>57.29129949</v>
      </c>
      <c r="AE77" s="2">
        <v>67.35996896</v>
      </c>
      <c r="AF77" s="2">
        <v>77.79424295</v>
      </c>
      <c r="AG77" s="2">
        <v>94.40256284</v>
      </c>
      <c r="AH77" s="2">
        <v>101.8088323</v>
      </c>
      <c r="AI77" s="2">
        <v>106.2635278</v>
      </c>
      <c r="AJ77" s="2">
        <v>110.7094449</v>
      </c>
      <c r="AK77" s="2">
        <v>110.7033081</v>
      </c>
      <c r="AL77" s="2">
        <v>113.3849968</v>
      </c>
      <c r="AM77" s="2">
        <v>109.5519764</v>
      </c>
      <c r="AN77" s="2">
        <v>112.0145814</v>
      </c>
      <c r="AO77" s="2">
        <v>113.6461085</v>
      </c>
      <c r="AP77" s="19">
        <v>8.629782608695653</v>
      </c>
      <c r="AQ77" s="19">
        <v>8.702873563218391</v>
      </c>
      <c r="AR77" s="19">
        <v>9.326335877862595</v>
      </c>
      <c r="AS77" s="19">
        <v>8.545736434108528</v>
      </c>
      <c r="AT77" s="19">
        <v>8.575757575757576</v>
      </c>
      <c r="AU77" s="7">
        <f t="shared" si="27"/>
        <v>7.976363343013876</v>
      </c>
      <c r="AV77" s="7">
        <f t="shared" si="32"/>
        <v>6.768513853904282</v>
      </c>
      <c r="AW77" s="7">
        <v>10130.434782608696</v>
      </c>
      <c r="AX77" s="7">
        <v>10179.48717948718</v>
      </c>
      <c r="BA77" s="8"/>
      <c r="BB77" s="8"/>
      <c r="BH77" s="7">
        <v>791</v>
      </c>
      <c r="BI77" s="7">
        <v>689</v>
      </c>
      <c r="BK77" s="20">
        <v>8623.2162</v>
      </c>
      <c r="BL77" s="20">
        <v>8617.913</v>
      </c>
      <c r="BM77" s="20">
        <v>8697.1728</v>
      </c>
      <c r="BN77" s="20">
        <v>8756.7622</v>
      </c>
      <c r="BO77" s="20">
        <v>8796.1993</v>
      </c>
      <c r="BP77" s="20">
        <v>8802.3704</v>
      </c>
      <c r="BQ77" s="20">
        <v>8782.9893</v>
      </c>
      <c r="BR77" s="20">
        <v>8777.3968</v>
      </c>
      <c r="BS77" s="20">
        <v>8789.064</v>
      </c>
      <c r="BT77" s="20">
        <v>8771.8043</v>
      </c>
      <c r="BU77" s="20">
        <v>8720.7</v>
      </c>
      <c r="BV77" s="20">
        <v>8644.7</v>
      </c>
      <c r="BW77" s="20">
        <v>8631.7</v>
      </c>
      <c r="BX77" s="20">
        <v>8634.7</v>
      </c>
      <c r="BY77" s="20">
        <v>8755.7</v>
      </c>
      <c r="BZ77" s="20">
        <v>9094.8</v>
      </c>
      <c r="CA77" s="20">
        <v>9356.8</v>
      </c>
      <c r="CB77" s="20">
        <v>9456.8</v>
      </c>
      <c r="CC77" s="20">
        <v>9559.8</v>
      </c>
      <c r="CD77" s="20">
        <v>9662.8</v>
      </c>
      <c r="CE77" s="20">
        <v>9767.8</v>
      </c>
      <c r="CF77" s="20">
        <v>9851.8</v>
      </c>
      <c r="CG77" s="20">
        <v>9912.8</v>
      </c>
      <c r="CH77" s="20">
        <v>9955.8</v>
      </c>
      <c r="CI77" s="20">
        <v>9989.9</v>
      </c>
      <c r="CJ77" s="20">
        <v>10011.9</v>
      </c>
      <c r="CK77" s="20">
        <v>10011.9</v>
      </c>
      <c r="CL77" s="20">
        <v>9994.9</v>
      </c>
      <c r="CM77" s="20">
        <v>9968.8</v>
      </c>
      <c r="CN77" s="20">
        <v>9937.8</v>
      </c>
      <c r="CO77" s="20">
        <v>9899.8</v>
      </c>
      <c r="CP77" s="20">
        <v>9871.8</v>
      </c>
      <c r="CQ77" s="20">
        <v>9867.8</v>
      </c>
      <c r="CR77" s="20">
        <v>9880.8</v>
      </c>
      <c r="CS77" s="20">
        <v>9902.8</v>
      </c>
      <c r="CT77" s="20">
        <v>9916.8</v>
      </c>
      <c r="CU77" s="20">
        <v>9926.9</v>
      </c>
      <c r="CV77" s="20">
        <v>9940.7</v>
      </c>
      <c r="CW77" s="20">
        <v>9968.7</v>
      </c>
      <c r="CX77" s="20">
        <v>9990</v>
      </c>
      <c r="CY77" s="20">
        <v>10005</v>
      </c>
      <c r="DA77" s="2">
        <v>62.859720902148</v>
      </c>
      <c r="DB77" s="2">
        <v>62.696630481219</v>
      </c>
      <c r="DC77" s="2">
        <v>62.0423951261582</v>
      </c>
      <c r="DD77" s="2">
        <v>62.2030375013747</v>
      </c>
      <c r="DE77" s="2">
        <v>63.6028077001843</v>
      </c>
      <c r="DF77" s="2">
        <v>64.4888337295483</v>
      </c>
      <c r="DG77" s="2">
        <v>66.3993088116411</v>
      </c>
      <c r="DH77" s="7">
        <f>PWT!DS77</f>
        <v>67.6508230079581</v>
      </c>
      <c r="DI77" s="7">
        <f>PWT!DX77</f>
        <v>67.6258992805755</v>
      </c>
      <c r="DK77" s="7">
        <v>1.86</v>
      </c>
      <c r="DL77" s="10">
        <v>2.6</v>
      </c>
      <c r="DM77" s="9">
        <v>5.87</v>
      </c>
    </row>
    <row r="78" spans="1:117" ht="12.75">
      <c r="A78" s="15" t="s">
        <v>77</v>
      </c>
      <c r="B78" s="15">
        <f t="shared" si="28"/>
        <v>1.2669968419809496</v>
      </c>
      <c r="C78" s="15">
        <f t="shared" si="29"/>
        <v>0.6914566666666667</v>
      </c>
      <c r="D78" s="15">
        <f t="shared" si="30"/>
        <v>0.559458</v>
      </c>
      <c r="E78" s="15">
        <f t="shared" si="31"/>
        <v>1.8602123155657098</v>
      </c>
      <c r="F78" s="15"/>
      <c r="G78" s="7">
        <v>0.0040215</v>
      </c>
      <c r="H78" s="7">
        <v>0.004042</v>
      </c>
      <c r="I78" s="7">
        <v>0.0057033</v>
      </c>
      <c r="J78" s="7">
        <v>0.0072523</v>
      </c>
      <c r="K78" s="7">
        <v>0.0069538</v>
      </c>
      <c r="L78" s="7">
        <v>0.0135145</v>
      </c>
      <c r="M78" s="7">
        <v>0.017214</v>
      </c>
      <c r="N78" s="7"/>
      <c r="O78" s="7"/>
      <c r="P78" s="7">
        <f t="shared" si="14"/>
        <v>0.0041580810636677274</v>
      </c>
      <c r="Q78" s="7">
        <f t="shared" si="20"/>
        <v>0.003942452051589767</v>
      </c>
      <c r="R78" s="7">
        <f t="shared" si="21"/>
        <v>0.0061658796969831006</v>
      </c>
      <c r="S78" s="7">
        <f t="shared" si="22"/>
        <v>0.0075546304270478985</v>
      </c>
      <c r="T78" s="7">
        <f t="shared" si="23"/>
        <v>0.007385811312930597</v>
      </c>
      <c r="U78" s="7">
        <f t="shared" si="24"/>
        <v>0.013279813550125648</v>
      </c>
      <c r="V78" s="7">
        <f t="shared" si="25"/>
        <v>0.016544279985912146</v>
      </c>
      <c r="W78" s="7">
        <f t="shared" si="26"/>
        <v>0.024375570088017426</v>
      </c>
      <c r="X78" s="7">
        <f>AN78*AV78/DI78/100</f>
        <v>0.030952745690268048</v>
      </c>
      <c r="Y78" s="7">
        <v>2</v>
      </c>
      <c r="Z78" s="7">
        <v>2</v>
      </c>
      <c r="AA78" s="2">
        <v>3.015809315</v>
      </c>
      <c r="AB78" s="2">
        <v>3.553293159</v>
      </c>
      <c r="AC78" s="2">
        <v>3.314546839</v>
      </c>
      <c r="AD78" s="2">
        <v>6.284499358</v>
      </c>
      <c r="AE78" s="2">
        <v>7.999945455</v>
      </c>
      <c r="AF78" s="2">
        <v>10.69748662</v>
      </c>
      <c r="AG78" s="2">
        <v>12.08992486</v>
      </c>
      <c r="AH78" s="2">
        <v>13.08588792</v>
      </c>
      <c r="AI78" s="2">
        <v>13.86424135</v>
      </c>
      <c r="AJ78" s="2">
        <v>13.96146914</v>
      </c>
      <c r="AK78" s="2">
        <v>13.21257044</v>
      </c>
      <c r="AL78" s="7" t="s">
        <v>0</v>
      </c>
      <c r="AM78" s="2">
        <v>9.38979073</v>
      </c>
      <c r="AN78" s="2">
        <v>12.10157782</v>
      </c>
      <c r="AO78" s="7">
        <v>15</v>
      </c>
      <c r="AP78" s="19">
        <v>10.300429184549357</v>
      </c>
      <c r="AQ78" s="19">
        <v>10.492700729927007</v>
      </c>
      <c r="AR78" s="19">
        <v>10.885144295951967</v>
      </c>
      <c r="AS78" s="19">
        <v>10.35336856010568</v>
      </c>
      <c r="AT78" s="19">
        <v>10.411274086856485</v>
      </c>
      <c r="AU78" s="7">
        <f t="shared" si="27"/>
        <v>8.9375</v>
      </c>
      <c r="AV78" s="7">
        <f t="shared" si="32"/>
        <v>12.319743178170144</v>
      </c>
      <c r="AW78" s="7">
        <v>5417.910447761194</v>
      </c>
      <c r="AX78" s="7">
        <v>7987.179487179487</v>
      </c>
      <c r="BA78" s="7">
        <v>299</v>
      </c>
      <c r="BB78" s="7">
        <v>326</v>
      </c>
      <c r="BC78" s="7">
        <v>384</v>
      </c>
      <c r="BD78" s="7">
        <v>460</v>
      </c>
      <c r="BE78" s="7">
        <v>562</v>
      </c>
      <c r="BF78" s="7">
        <v>627</v>
      </c>
      <c r="BG78" s="7">
        <v>724</v>
      </c>
      <c r="BH78" s="7">
        <v>572</v>
      </c>
      <c r="BI78" s="7">
        <v>984</v>
      </c>
      <c r="BK78" s="20">
        <v>2742</v>
      </c>
      <c r="BL78" s="20">
        <v>2822.59</v>
      </c>
      <c r="BM78" s="20">
        <v>2906.82</v>
      </c>
      <c r="BN78" s="20">
        <v>2994.84</v>
      </c>
      <c r="BO78" s="20">
        <v>3086.84</v>
      </c>
      <c r="BP78" s="20">
        <v>3183</v>
      </c>
      <c r="BQ78" s="20">
        <v>3284.4</v>
      </c>
      <c r="BR78" s="20">
        <v>3389.32</v>
      </c>
      <c r="BS78" s="20">
        <v>3498.06</v>
      </c>
      <c r="BT78" s="20">
        <v>3610.87</v>
      </c>
      <c r="BU78" s="20">
        <v>3728</v>
      </c>
      <c r="BV78" s="20">
        <v>3849.63</v>
      </c>
      <c r="BW78" s="20">
        <v>3975.94</v>
      </c>
      <c r="BX78" s="20">
        <v>4107.04</v>
      </c>
      <c r="BY78" s="20">
        <v>4243.04</v>
      </c>
      <c r="BZ78" s="20">
        <v>4384</v>
      </c>
      <c r="CA78" s="20">
        <v>4528.81</v>
      </c>
      <c r="CB78" s="20">
        <v>4679.1</v>
      </c>
      <c r="CC78" s="20">
        <v>4834.98</v>
      </c>
      <c r="CD78" s="20">
        <v>4996.35</v>
      </c>
      <c r="CE78" s="20">
        <v>5163</v>
      </c>
      <c r="CF78" s="20">
        <v>5332.53</v>
      </c>
      <c r="CG78" s="20">
        <v>5500.4</v>
      </c>
      <c r="CH78" s="20">
        <v>5671.88</v>
      </c>
      <c r="CI78" s="20">
        <v>5856.1</v>
      </c>
      <c r="CJ78" s="20">
        <v>6056</v>
      </c>
      <c r="CK78" s="20">
        <v>6250.4</v>
      </c>
      <c r="CL78" s="20">
        <v>6438.33</v>
      </c>
      <c r="CM78" s="20">
        <v>6618.86</v>
      </c>
      <c r="CN78" s="20">
        <v>6791.05</v>
      </c>
      <c r="CO78" s="20">
        <v>6954</v>
      </c>
      <c r="CP78" s="20">
        <v>7150</v>
      </c>
      <c r="CQ78" s="20">
        <v>7350</v>
      </c>
      <c r="CR78" s="20">
        <v>7540</v>
      </c>
      <c r="CS78" s="20">
        <v>6230</v>
      </c>
      <c r="CT78" s="20">
        <v>6400</v>
      </c>
      <c r="CU78" s="20">
        <v>6727</v>
      </c>
      <c r="CV78" s="20">
        <v>7895.18</v>
      </c>
      <c r="CW78" s="20">
        <v>8105</v>
      </c>
      <c r="CX78" s="20">
        <v>8310</v>
      </c>
      <c r="CY78" s="20">
        <v>8508</v>
      </c>
      <c r="DA78" s="2">
        <v>52.4494310722101</v>
      </c>
      <c r="DB78" s="2">
        <v>51.9570562362551</v>
      </c>
      <c r="DC78" s="2">
        <v>50.3806947424893</v>
      </c>
      <c r="DD78" s="2">
        <v>49.3520392335766</v>
      </c>
      <c r="DE78" s="2">
        <v>48.8495022273872</v>
      </c>
      <c r="DF78" s="2">
        <v>48.9959725891678</v>
      </c>
      <c r="DG78" s="2">
        <v>50.3434570031636</v>
      </c>
      <c r="DH78" s="7">
        <f>PWT!DS78</f>
        <v>51.19085625</v>
      </c>
      <c r="DI78" s="7">
        <f>PWT!DX78</f>
        <v>48.1664315937941</v>
      </c>
      <c r="DK78" s="7">
        <v>999</v>
      </c>
      <c r="DL78" s="11">
        <v>999</v>
      </c>
      <c r="DM78" s="9">
        <v>2.56</v>
      </c>
    </row>
    <row r="79" spans="1:117" ht="12.75">
      <c r="A79" s="15" t="s">
        <v>78</v>
      </c>
      <c r="B79" s="15">
        <f t="shared" si="28"/>
        <v>2.3855031913087728</v>
      </c>
      <c r="C79" s="15">
        <f t="shared" si="29"/>
        <v>1.7839366666666665</v>
      </c>
      <c r="D79" s="15">
        <f t="shared" si="30"/>
        <v>1.5932460000000002</v>
      </c>
      <c r="E79" s="15">
        <f t="shared" si="31"/>
        <v>3.1463057443557916</v>
      </c>
      <c r="F79" s="15"/>
      <c r="G79" s="7">
        <v>0.0054544</v>
      </c>
      <c r="H79" s="7">
        <v>0.0128761</v>
      </c>
      <c r="I79" s="7">
        <v>0.0180942</v>
      </c>
      <c r="J79" s="7">
        <v>0.0209553</v>
      </c>
      <c r="K79" s="7">
        <v>0.0222823</v>
      </c>
      <c r="L79" s="7">
        <v>0.0273739</v>
      </c>
      <c r="M79" s="7">
        <v>0.0325635</v>
      </c>
      <c r="N79" s="7">
        <v>0.033376</v>
      </c>
      <c r="O79" s="7"/>
      <c r="P79" s="7">
        <f t="shared" si="14"/>
        <v>0.005997493012744758</v>
      </c>
      <c r="Q79" s="7">
        <f t="shared" si="20"/>
        <v>0.014172578796189852</v>
      </c>
      <c r="R79" s="7">
        <f t="shared" si="21"/>
        <v>0.01989253125801751</v>
      </c>
      <c r="S79" s="7">
        <f t="shared" si="22"/>
        <v>0.02146177317191727</v>
      </c>
      <c r="T79" s="7">
        <f t="shared" si="23"/>
        <v>0.0243908896978943</v>
      </c>
      <c r="U79" s="7">
        <f t="shared" si="24"/>
        <v>0.030416707013631094</v>
      </c>
      <c r="V79" s="7">
        <f t="shared" si="25"/>
        <v>0.03535346178870069</v>
      </c>
      <c r="W79" s="7">
        <f t="shared" si="26"/>
        <v>0.036377160293211815</v>
      </c>
      <c r="X79" s="7">
        <f>AO79*AV79/DI79/100</f>
        <v>0.03871842692457777</v>
      </c>
      <c r="Y79" s="7">
        <v>3</v>
      </c>
      <c r="Z79" s="7">
        <v>7</v>
      </c>
      <c r="AA79" s="2">
        <v>9.289360265</v>
      </c>
      <c r="AB79" s="2">
        <v>10.62795288</v>
      </c>
      <c r="AC79" s="2">
        <v>11.32823979</v>
      </c>
      <c r="AD79" s="2">
        <v>13.85779856</v>
      </c>
      <c r="AE79" s="2">
        <v>16.24111734</v>
      </c>
      <c r="AF79" s="2">
        <v>16.67318447</v>
      </c>
      <c r="AG79" s="2">
        <v>16.06053776</v>
      </c>
      <c r="AH79" s="2">
        <v>15.90930681</v>
      </c>
      <c r="AI79" s="2">
        <v>16.03109665</v>
      </c>
      <c r="AJ79" s="2">
        <v>16.1527559</v>
      </c>
      <c r="AK79" s="2">
        <v>15.94087144</v>
      </c>
      <c r="AL79" s="2">
        <v>15.87499614</v>
      </c>
      <c r="AM79" s="2">
        <v>16.99863985</v>
      </c>
      <c r="AN79" s="7" t="s">
        <v>0</v>
      </c>
      <c r="AO79" s="2">
        <v>17.84650288</v>
      </c>
      <c r="AP79" s="19">
        <v>11.255411255411255</v>
      </c>
      <c r="AQ79" s="19">
        <v>10.570120682480233</v>
      </c>
      <c r="AR79" s="19">
        <v>11.159263271939327</v>
      </c>
      <c r="AS79" s="19">
        <v>11.309803921568626</v>
      </c>
      <c r="AT79" s="19">
        <v>11.24607615668077</v>
      </c>
      <c r="AU79" s="7">
        <f t="shared" si="27"/>
        <v>11.788715486194477</v>
      </c>
      <c r="AV79" s="7">
        <f t="shared" si="32"/>
        <v>11.387158469945355</v>
      </c>
      <c r="AW79" s="7">
        <v>9164.179104477611</v>
      </c>
      <c r="AX79" s="7">
        <v>10309.859154929578</v>
      </c>
      <c r="BA79" s="7">
        <v>341</v>
      </c>
      <c r="BB79" s="7">
        <v>387</v>
      </c>
      <c r="BC79" s="7">
        <v>468</v>
      </c>
      <c r="BD79" s="7">
        <v>508</v>
      </c>
      <c r="BE79" s="7">
        <v>618</v>
      </c>
      <c r="BF79" s="7">
        <v>721</v>
      </c>
      <c r="BG79" s="7">
        <v>824</v>
      </c>
      <c r="BH79" s="7">
        <v>982</v>
      </c>
      <c r="BI79" s="7">
        <v>1174</v>
      </c>
      <c r="BK79" s="20">
        <v>3187</v>
      </c>
      <c r="BL79" s="20">
        <v>3269.2</v>
      </c>
      <c r="BM79" s="20">
        <v>3353.76</v>
      </c>
      <c r="BN79" s="20">
        <v>3441.08</v>
      </c>
      <c r="BO79" s="20">
        <v>3531.68</v>
      </c>
      <c r="BP79" s="20">
        <v>3626</v>
      </c>
      <c r="BQ79" s="20">
        <v>3724.12</v>
      </c>
      <c r="BR79" s="20">
        <v>3826.2</v>
      </c>
      <c r="BS79" s="20">
        <v>3932.41</v>
      </c>
      <c r="BT79" s="20">
        <v>4042.96</v>
      </c>
      <c r="BU79" s="20">
        <v>4158</v>
      </c>
      <c r="BV79" s="20">
        <v>4278.72</v>
      </c>
      <c r="BW79" s="20">
        <v>4404.7</v>
      </c>
      <c r="BX79" s="20">
        <v>4535.25</v>
      </c>
      <c r="BY79" s="20">
        <v>4669.25</v>
      </c>
      <c r="BZ79" s="20">
        <v>4806</v>
      </c>
      <c r="CA79" s="20">
        <v>4944.85</v>
      </c>
      <c r="CB79" s="20">
        <v>5087.3</v>
      </c>
      <c r="CC79" s="20">
        <v>5233.53</v>
      </c>
      <c r="CD79" s="20">
        <v>5383.71</v>
      </c>
      <c r="CE79" s="20">
        <v>5538</v>
      </c>
      <c r="CF79" s="20">
        <v>5696.42</v>
      </c>
      <c r="CG79" s="20">
        <v>5858.89</v>
      </c>
      <c r="CH79" s="20">
        <v>6025.81</v>
      </c>
      <c r="CI79" s="20">
        <v>6197.76</v>
      </c>
      <c r="CJ79" s="20">
        <v>6375</v>
      </c>
      <c r="CK79" s="20">
        <v>6556.53</v>
      </c>
      <c r="CL79" s="20">
        <v>6742.41</v>
      </c>
      <c r="CM79" s="20">
        <v>6932.73</v>
      </c>
      <c r="CN79" s="20">
        <v>7127.57</v>
      </c>
      <c r="CO79" s="20">
        <v>7327</v>
      </c>
      <c r="CP79" s="20">
        <v>7500.77</v>
      </c>
      <c r="CQ79" s="20">
        <v>7692.1</v>
      </c>
      <c r="CR79" s="20">
        <v>7896.86</v>
      </c>
      <c r="CS79" s="20">
        <v>8110.87</v>
      </c>
      <c r="CT79" s="20">
        <v>8330</v>
      </c>
      <c r="CU79" s="20">
        <v>8557.01</v>
      </c>
      <c r="CV79" s="20">
        <v>8777.14</v>
      </c>
      <c r="CW79" s="20">
        <v>9032.38</v>
      </c>
      <c r="CX79" s="20">
        <v>9286.27</v>
      </c>
      <c r="CY79" s="20">
        <v>9530</v>
      </c>
      <c r="DA79" s="2">
        <v>53.5209507373706</v>
      </c>
      <c r="DB79" s="2">
        <v>52.7147710976282</v>
      </c>
      <c r="DC79" s="2">
        <v>52.560214045214</v>
      </c>
      <c r="DD79" s="2">
        <v>52.343645443196</v>
      </c>
      <c r="DE79" s="2">
        <v>51.8286998916576</v>
      </c>
      <c r="DF79" s="2">
        <v>51.5272690196078</v>
      </c>
      <c r="DG79" s="2">
        <v>51.663637232155</v>
      </c>
      <c r="DH79" s="7">
        <f>PWT!DS79</f>
        <v>52.3460990600145</v>
      </c>
      <c r="DI79" s="7">
        <f>PWT!DX79</f>
        <v>52.4868835257083</v>
      </c>
      <c r="DK79" s="7">
        <v>1.74</v>
      </c>
      <c r="DL79" s="11">
        <v>999</v>
      </c>
      <c r="DM79" s="9">
        <v>2.55</v>
      </c>
    </row>
    <row r="80" spans="1:117" ht="12.75">
      <c r="A80" s="15" t="s">
        <v>79</v>
      </c>
      <c r="B80" s="15">
        <f t="shared" si="28"/>
        <v>2.442816683909386</v>
      </c>
      <c r="C80" s="15">
        <f t="shared" si="29"/>
        <v>1.8155933333333336</v>
      </c>
      <c r="D80" s="15">
        <f t="shared" si="30"/>
        <v>1.5119360000000002</v>
      </c>
      <c r="E80" s="15">
        <f t="shared" si="31"/>
        <v>3.4078120310368956</v>
      </c>
      <c r="F80" s="15"/>
      <c r="G80" s="7">
        <v>0.0034249</v>
      </c>
      <c r="H80" s="7">
        <v>0.0085967</v>
      </c>
      <c r="I80" s="7">
        <v>0.0160219</v>
      </c>
      <c r="J80" s="7">
        <v>0.0214194</v>
      </c>
      <c r="K80" s="7">
        <v>0.0261339</v>
      </c>
      <c r="L80" s="7">
        <v>0.0333388</v>
      </c>
      <c r="M80" s="7">
        <v>0.0324403</v>
      </c>
      <c r="N80" s="7"/>
      <c r="O80" s="7"/>
      <c r="P80" s="7" t="e">
        <f t="shared" si="14"/>
        <v>#DIV/0!</v>
      </c>
      <c r="Q80" s="7">
        <f t="shared" si="20"/>
        <v>0.007120395397624596</v>
      </c>
      <c r="R80" s="7">
        <f t="shared" si="21"/>
        <v>0.015819970071065934</v>
      </c>
      <c r="S80" s="7">
        <f t="shared" si="22"/>
        <v>0.0213694562720677</v>
      </c>
      <c r="T80" s="7">
        <f t="shared" si="23"/>
        <v>0.026626266306666455</v>
      </c>
      <c r="U80" s="7">
        <f t="shared" si="24"/>
        <v>0.03403320748405428</v>
      </c>
      <c r="V80" s="7">
        <f t="shared" si="25"/>
        <v>0.03211267998142098</v>
      </c>
      <c r="W80" s="7">
        <f t="shared" si="26"/>
        <v>0.028150712238958722</v>
      </c>
      <c r="X80" s="7">
        <f>AO80*AV80/DI80/100</f>
        <v>0.050326889312886036</v>
      </c>
      <c r="Y80" s="7">
        <v>3</v>
      </c>
      <c r="Z80" s="7">
        <v>4</v>
      </c>
      <c r="AA80" s="2">
        <v>8.970140095</v>
      </c>
      <c r="AB80" s="2">
        <v>11.78093318</v>
      </c>
      <c r="AC80" s="2">
        <v>14.23968965</v>
      </c>
      <c r="AD80" s="2">
        <v>17.78258821</v>
      </c>
      <c r="AE80" s="2">
        <v>17.31234151</v>
      </c>
      <c r="AF80" s="2">
        <v>17.23119535</v>
      </c>
      <c r="AG80" s="2">
        <v>17.20843197</v>
      </c>
      <c r="AH80" s="2">
        <v>17.18279461</v>
      </c>
      <c r="AI80" s="2">
        <v>17.08799835</v>
      </c>
      <c r="AJ80" s="2">
        <v>16.87365246</v>
      </c>
      <c r="AK80" s="2">
        <v>16.50964062</v>
      </c>
      <c r="AL80" s="7" t="s">
        <v>0</v>
      </c>
      <c r="AM80" s="7" t="s">
        <v>0</v>
      </c>
      <c r="AN80" s="2">
        <v>25.80006298</v>
      </c>
      <c r="AO80" s="2">
        <v>26.45067501</v>
      </c>
      <c r="AP80" s="19">
        <v>9.713855421686747</v>
      </c>
      <c r="AQ80" s="19">
        <v>9.860116001364721</v>
      </c>
      <c r="AR80" s="19">
        <v>10.074165636588381</v>
      </c>
      <c r="AS80" s="19">
        <v>10.264993026499303</v>
      </c>
      <c r="AT80" s="19">
        <v>9.902475618904726</v>
      </c>
      <c r="AU80" s="7">
        <f t="shared" si="27"/>
        <v>8.913525498891353</v>
      </c>
      <c r="AV80" s="7">
        <f t="shared" si="32"/>
        <v>9.969064748201438</v>
      </c>
      <c r="AW80" s="7">
        <v>4133.333333333334</v>
      </c>
      <c r="AX80" s="7">
        <v>4483.870967741936</v>
      </c>
      <c r="BA80" s="7">
        <v>225</v>
      </c>
      <c r="BB80" s="7">
        <v>241</v>
      </c>
      <c r="BC80" s="7">
        <v>258</v>
      </c>
      <c r="BD80" s="7">
        <v>289</v>
      </c>
      <c r="BE80" s="7">
        <v>326</v>
      </c>
      <c r="BF80" s="7">
        <v>368</v>
      </c>
      <c r="BG80" s="7">
        <v>396</v>
      </c>
      <c r="BH80" s="7">
        <v>402</v>
      </c>
      <c r="BI80" s="7">
        <v>447</v>
      </c>
      <c r="BK80" s="20"/>
      <c r="BL80" s="20">
        <v>2276.08</v>
      </c>
      <c r="BM80" s="20">
        <v>2312.29</v>
      </c>
      <c r="BN80" s="20">
        <v>2349.76</v>
      </c>
      <c r="BO80" s="20">
        <v>2388.62</v>
      </c>
      <c r="BP80" s="20">
        <v>2429</v>
      </c>
      <c r="BQ80" s="20">
        <v>2470.96</v>
      </c>
      <c r="BR80" s="20">
        <v>2514.57</v>
      </c>
      <c r="BS80" s="20">
        <v>2559.9</v>
      </c>
      <c r="BT80" s="20">
        <v>2607.02</v>
      </c>
      <c r="BU80" s="20">
        <v>2656</v>
      </c>
      <c r="BV80" s="20">
        <v>2707.44</v>
      </c>
      <c r="BW80" s="20">
        <v>2761.12</v>
      </c>
      <c r="BX80" s="20">
        <v>2816.64</v>
      </c>
      <c r="BY80" s="20">
        <v>2873.39</v>
      </c>
      <c r="BZ80" s="20">
        <v>2931</v>
      </c>
      <c r="CA80" s="20">
        <v>2989.25</v>
      </c>
      <c r="CB80" s="20">
        <v>3048.77</v>
      </c>
      <c r="CC80" s="20">
        <v>3109.66</v>
      </c>
      <c r="CD80" s="20">
        <v>3172.03</v>
      </c>
      <c r="CE80" s="20">
        <v>3236</v>
      </c>
      <c r="CF80" s="20">
        <v>3301.72</v>
      </c>
      <c r="CG80" s="20">
        <v>3369.33</v>
      </c>
      <c r="CH80" s="20">
        <v>3438.99</v>
      </c>
      <c r="CI80" s="20">
        <v>3510.82</v>
      </c>
      <c r="CJ80" s="20">
        <v>3585</v>
      </c>
      <c r="CK80" s="20">
        <v>3661.73</v>
      </c>
      <c r="CL80" s="20">
        <v>3741.25</v>
      </c>
      <c r="CM80" s="20">
        <v>3823.8</v>
      </c>
      <c r="CN80" s="20">
        <v>3909.62</v>
      </c>
      <c r="CO80" s="20">
        <v>3999</v>
      </c>
      <c r="CP80" s="20">
        <v>4093</v>
      </c>
      <c r="CQ80" s="20">
        <v>4191</v>
      </c>
      <c r="CR80" s="20">
        <v>4293</v>
      </c>
      <c r="CS80" s="20">
        <v>4399</v>
      </c>
      <c r="CT80" s="20">
        <v>4510</v>
      </c>
      <c r="CU80" s="20">
        <v>4630</v>
      </c>
      <c r="CV80" s="20"/>
      <c r="CW80" s="20">
        <v>4830.48</v>
      </c>
      <c r="CX80" s="20"/>
      <c r="CY80" s="20">
        <v>5031</v>
      </c>
      <c r="DA80" s="2">
        <v>56.4922846943329</v>
      </c>
      <c r="DB80" s="2">
        <v>55.7372334293948</v>
      </c>
      <c r="DC80" s="2">
        <v>55.0788930722891</v>
      </c>
      <c r="DD80" s="2">
        <v>54.3585977482088</v>
      </c>
      <c r="DE80" s="2">
        <v>53.8764956736712</v>
      </c>
      <c r="DF80" s="2">
        <v>53.6353042992742</v>
      </c>
      <c r="DG80" s="2">
        <v>53.3854663665917</v>
      </c>
      <c r="DH80" s="7">
        <f>PWT!DS80</f>
        <v>53.4280376940133</v>
      </c>
      <c r="DI80" s="7">
        <f>PWT!DX80</f>
        <v>52.3951500695687</v>
      </c>
      <c r="DK80" s="7">
        <v>0.66</v>
      </c>
      <c r="DL80" s="11">
        <v>999</v>
      </c>
      <c r="DM80" s="9">
        <v>2.4</v>
      </c>
    </row>
    <row r="81" spans="1:117" ht="12.75">
      <c r="A81" s="15" t="s">
        <v>80</v>
      </c>
      <c r="B81" s="15">
        <f t="shared" si="28"/>
        <v>9.077183501290994</v>
      </c>
      <c r="C81" s="15">
        <f t="shared" si="29"/>
        <v>9.559944999999999</v>
      </c>
      <c r="D81" s="15">
        <f t="shared" si="30"/>
        <v>9.702247999999999</v>
      </c>
      <c r="E81" s="15">
        <f t="shared" si="31"/>
        <v>8.786702002581992</v>
      </c>
      <c r="F81" s="15"/>
      <c r="G81" s="7">
        <v>0.057466</v>
      </c>
      <c r="H81" s="7">
        <v>0.0944677</v>
      </c>
      <c r="I81" s="7">
        <v>0.1050034</v>
      </c>
      <c r="J81" s="7">
        <v>0.1177695</v>
      </c>
      <c r="K81" s="7">
        <v>0.1104058</v>
      </c>
      <c r="L81" s="7">
        <v>0.0884843</v>
      </c>
      <c r="M81" s="7">
        <v>0.0873459</v>
      </c>
      <c r="N81" s="7">
        <v>0.0737916</v>
      </c>
      <c r="O81" s="7"/>
      <c r="P81" s="7">
        <f t="shared" si="14"/>
        <v>0.051528886494078975</v>
      </c>
      <c r="Q81" s="7">
        <f t="shared" si="20"/>
        <v>0.09243483265285397</v>
      </c>
      <c r="R81" s="7">
        <f t="shared" si="21"/>
        <v>0.09462878996638524</v>
      </c>
      <c r="S81" s="7">
        <f t="shared" si="22"/>
        <v>0.10625578329276142</v>
      </c>
      <c r="T81" s="7">
        <f t="shared" si="23"/>
        <v>0.10439748782661643</v>
      </c>
      <c r="U81" s="7">
        <f t="shared" si="24"/>
        <v>0.08046987859429498</v>
      </c>
      <c r="V81" s="7">
        <f t="shared" si="25"/>
        <v>0.07754097475052955</v>
      </c>
      <c r="W81" s="7">
        <f t="shared" si="26"/>
        <v>0.06523208010327966</v>
      </c>
      <c r="X81" s="7"/>
      <c r="Y81" s="7">
        <v>32</v>
      </c>
      <c r="Z81" s="7">
        <v>49</v>
      </c>
      <c r="AA81" s="2">
        <v>45.99771774</v>
      </c>
      <c r="AB81" s="2">
        <v>51.92167745</v>
      </c>
      <c r="AC81" s="2">
        <v>59.9094005</v>
      </c>
      <c r="AD81" s="2">
        <v>62.02623714</v>
      </c>
      <c r="AE81" s="2">
        <v>68.12168944</v>
      </c>
      <c r="AF81" s="2">
        <v>67.41988187</v>
      </c>
      <c r="AG81" s="2">
        <v>67.42479377</v>
      </c>
      <c r="AH81" s="2">
        <v>67.30596805</v>
      </c>
      <c r="AI81" s="2">
        <v>72.00528196</v>
      </c>
      <c r="AJ81" s="2">
        <v>73.3723244</v>
      </c>
      <c r="AK81" s="2">
        <v>74.09437744</v>
      </c>
      <c r="AL81" s="7" t="s">
        <v>0</v>
      </c>
      <c r="AM81" s="7" t="s">
        <v>0</v>
      </c>
      <c r="AN81" s="7" t="s">
        <v>0</v>
      </c>
      <c r="AO81" s="7" t="s">
        <v>0</v>
      </c>
      <c r="AP81" s="19">
        <v>11.903614457831326</v>
      </c>
      <c r="AQ81" s="19">
        <v>12.903225806451612</v>
      </c>
      <c r="AR81" s="19">
        <v>11.888980944490472</v>
      </c>
      <c r="AS81" s="19">
        <v>9.137426900584796</v>
      </c>
      <c r="AT81" s="19">
        <v>8.303249097472925</v>
      </c>
      <c r="AU81" s="7">
        <f t="shared" si="27"/>
        <v>6.352807714123652</v>
      </c>
      <c r="AV81" s="7">
        <f t="shared" si="32"/>
        <v>6.258823529411766</v>
      </c>
      <c r="AW81" s="7">
        <v>3447.3684210526317</v>
      </c>
      <c r="AX81" s="7">
        <v>4026.315789473684</v>
      </c>
      <c r="BA81" s="7">
        <v>145</v>
      </c>
      <c r="BB81" s="7">
        <v>191</v>
      </c>
      <c r="BC81" s="7">
        <v>247</v>
      </c>
      <c r="BD81" s="7">
        <v>292</v>
      </c>
      <c r="BE81" s="7">
        <v>287</v>
      </c>
      <c r="BF81" s="7">
        <v>250</v>
      </c>
      <c r="BG81" s="7">
        <v>253</v>
      </c>
      <c r="BH81" s="7">
        <v>224</v>
      </c>
      <c r="BI81" s="7">
        <v>252</v>
      </c>
      <c r="BK81" s="20">
        <v>1646</v>
      </c>
      <c r="BL81" s="20">
        <v>1702</v>
      </c>
      <c r="BM81" s="20">
        <v>1750</v>
      </c>
      <c r="BN81" s="20">
        <v>1795</v>
      </c>
      <c r="BO81" s="20">
        <v>1842</v>
      </c>
      <c r="BP81" s="20">
        <v>1887</v>
      </c>
      <c r="BQ81" s="20">
        <v>1934</v>
      </c>
      <c r="BR81" s="20">
        <v>1978</v>
      </c>
      <c r="BS81" s="20">
        <v>2012</v>
      </c>
      <c r="BT81" s="20">
        <v>2043</v>
      </c>
      <c r="BU81" s="20">
        <v>2075</v>
      </c>
      <c r="BV81" s="20">
        <v>2113</v>
      </c>
      <c r="BW81" s="20">
        <v>2152</v>
      </c>
      <c r="BX81" s="20">
        <v>2193</v>
      </c>
      <c r="BY81" s="20">
        <v>2230</v>
      </c>
      <c r="BZ81" s="20">
        <v>2263</v>
      </c>
      <c r="CA81" s="20">
        <v>2293</v>
      </c>
      <c r="CB81" s="20">
        <v>2325</v>
      </c>
      <c r="CC81" s="20">
        <v>2354</v>
      </c>
      <c r="CD81" s="20">
        <v>2384</v>
      </c>
      <c r="CE81" s="20">
        <v>2414</v>
      </c>
      <c r="CF81" s="20">
        <v>2533</v>
      </c>
      <c r="CG81" s="20">
        <v>2647</v>
      </c>
      <c r="CH81" s="20">
        <v>2681</v>
      </c>
      <c r="CI81" s="20">
        <v>2732</v>
      </c>
      <c r="CJ81" s="20">
        <v>2736</v>
      </c>
      <c r="CK81" s="20">
        <v>2733</v>
      </c>
      <c r="CL81" s="20">
        <v>2775</v>
      </c>
      <c r="CM81" s="20">
        <v>2846</v>
      </c>
      <c r="CN81" s="20">
        <v>2931</v>
      </c>
      <c r="CO81" s="20">
        <v>3047</v>
      </c>
      <c r="CP81" s="20">
        <v>3136</v>
      </c>
      <c r="CQ81" s="20">
        <v>3232</v>
      </c>
      <c r="CR81" s="20">
        <v>3315</v>
      </c>
      <c r="CS81" s="20">
        <v>3421</v>
      </c>
      <c r="CT81" s="20">
        <v>3526</v>
      </c>
      <c r="CU81" s="20">
        <v>3670</v>
      </c>
      <c r="CV81" s="20">
        <v>3794</v>
      </c>
      <c r="CW81" s="20">
        <v>3923</v>
      </c>
      <c r="CX81" s="20">
        <v>3952</v>
      </c>
      <c r="CY81" s="20">
        <v>4018</v>
      </c>
      <c r="DA81" s="2">
        <v>54.7063061968408</v>
      </c>
      <c r="DB81" s="2">
        <v>53.65644409115</v>
      </c>
      <c r="DC81" s="2">
        <v>57.8617879518072</v>
      </c>
      <c r="DD81" s="2">
        <v>63.0513566062749</v>
      </c>
      <c r="DE81" s="2">
        <v>68.2259444904722</v>
      </c>
      <c r="DF81" s="2">
        <v>70.4313486842105</v>
      </c>
      <c r="DG81" s="2">
        <v>72.946124056449</v>
      </c>
      <c r="DH81" s="7">
        <f>PWT!DS81</f>
        <v>71.4556806579694</v>
      </c>
      <c r="DI81" s="7">
        <f>PWT!DX81</f>
        <v>70.9059233449477</v>
      </c>
      <c r="DK81" s="7">
        <v>4.3</v>
      </c>
      <c r="DL81" s="10">
        <v>5.05</v>
      </c>
      <c r="DM81" s="9">
        <v>7.05</v>
      </c>
    </row>
    <row r="82" spans="1:117" ht="12.75">
      <c r="A82" s="15" t="s">
        <v>81</v>
      </c>
      <c r="B82" s="15">
        <f t="shared" si="28"/>
        <v>8.181413980903677</v>
      </c>
      <c r="C82" s="15">
        <f t="shared" si="29"/>
        <v>3.0615799999999997</v>
      </c>
      <c r="D82" s="15">
        <f t="shared" si="30"/>
        <v>3.0615799999999997</v>
      </c>
      <c r="E82" s="15">
        <f t="shared" si="31"/>
        <v>15.007859288775249</v>
      </c>
      <c r="F82" s="15"/>
      <c r="G82" s="7">
        <v>0.0261383</v>
      </c>
      <c r="H82" s="7">
        <v>0.0266417</v>
      </c>
      <c r="I82" s="7">
        <v>0.0337743</v>
      </c>
      <c r="J82" s="7">
        <v>0.0359089</v>
      </c>
      <c r="K82" s="7"/>
      <c r="L82" s="7"/>
      <c r="M82" s="7">
        <v>0.1264019</v>
      </c>
      <c r="N82" s="7">
        <v>0.1561835</v>
      </c>
      <c r="O82" s="7"/>
      <c r="P82" s="7">
        <f aca="true" t="shared" si="33" ref="P82:P100">Y82*BA82/BK82/DA82</f>
        <v>0</v>
      </c>
      <c r="Q82" s="7">
        <f t="shared" si="20"/>
        <v>0</v>
      </c>
      <c r="R82" s="7"/>
      <c r="S82" s="7"/>
      <c r="T82" s="7"/>
      <c r="U82" s="7"/>
      <c r="V82" s="7">
        <f t="shared" si="25"/>
        <v>0.1369295547837282</v>
      </c>
      <c r="W82" s="7">
        <f t="shared" si="26"/>
        <v>0.17751673060189932</v>
      </c>
      <c r="X82" s="7">
        <f>AO82*AV82/DI82/100</f>
        <v>0.14631714806135818</v>
      </c>
      <c r="Y82" s="7">
        <v>28</v>
      </c>
      <c r="Z82" s="7">
        <v>30</v>
      </c>
      <c r="AA82" s="7" t="s">
        <v>0</v>
      </c>
      <c r="AB82" s="7" t="s">
        <v>0</v>
      </c>
      <c r="AC82" s="7" t="s">
        <v>0</v>
      </c>
      <c r="AD82" s="7" t="s">
        <v>0</v>
      </c>
      <c r="AE82" s="2">
        <v>74.29036722</v>
      </c>
      <c r="AF82" s="2">
        <v>78.31339265</v>
      </c>
      <c r="AG82" s="2">
        <v>81.24160892</v>
      </c>
      <c r="AH82" s="2">
        <v>85.63659005</v>
      </c>
      <c r="AI82" s="2">
        <v>90.97294625</v>
      </c>
      <c r="AJ82" s="2">
        <v>95.36731278</v>
      </c>
      <c r="AK82" s="2">
        <v>96.49838473</v>
      </c>
      <c r="AL82" s="7" t="s">
        <v>0</v>
      </c>
      <c r="AM82" s="2">
        <v>91.53028679</v>
      </c>
      <c r="AN82" s="2">
        <v>90.18362195</v>
      </c>
      <c r="AO82" s="2">
        <v>87.32976588</v>
      </c>
      <c r="AP82" s="19">
        <v>10.314627994955863</v>
      </c>
      <c r="AQ82" s="19">
        <v>10.458890701468189</v>
      </c>
      <c r="AR82" s="19">
        <v>10.721142857142857</v>
      </c>
      <c r="AS82" s="19">
        <v>10.728087986463619</v>
      </c>
      <c r="AT82" s="19">
        <v>10.793810444874275</v>
      </c>
      <c r="AU82" s="7">
        <f t="shared" si="27"/>
        <v>11.30879345603272</v>
      </c>
      <c r="AV82" s="7">
        <f t="shared" si="32"/>
        <v>10.54181694453896</v>
      </c>
      <c r="AW82" s="7">
        <v>42171.875</v>
      </c>
      <c r="AX82" s="7">
        <v>45921.875</v>
      </c>
      <c r="BA82" s="8"/>
      <c r="BB82" s="8"/>
      <c r="BH82" s="7">
        <v>4424</v>
      </c>
      <c r="BI82" s="7">
        <v>4841</v>
      </c>
      <c r="BK82" s="20">
        <v>17396</v>
      </c>
      <c r="BL82" s="20">
        <v>17949.96</v>
      </c>
      <c r="BM82" s="20">
        <v>18459.44</v>
      </c>
      <c r="BN82" s="20">
        <v>18936.14</v>
      </c>
      <c r="BO82" s="20">
        <v>19390.55</v>
      </c>
      <c r="BP82" s="20">
        <v>19832</v>
      </c>
      <c r="BQ82" s="20">
        <v>20268.59</v>
      </c>
      <c r="BR82" s="20">
        <v>20707.26</v>
      </c>
      <c r="BS82" s="20">
        <v>21153.72</v>
      </c>
      <c r="BT82" s="20">
        <v>21612.52</v>
      </c>
      <c r="BU82" s="20">
        <v>22087</v>
      </c>
      <c r="BV82" s="20">
        <v>22602.37</v>
      </c>
      <c r="BW82" s="20">
        <v>23126.28</v>
      </c>
      <c r="BX82" s="20">
        <v>23655.91</v>
      </c>
      <c r="BY82" s="20">
        <v>24189.84</v>
      </c>
      <c r="BZ82" s="20">
        <v>24728</v>
      </c>
      <c r="CA82" s="20">
        <v>25268.09</v>
      </c>
      <c r="CB82" s="20">
        <v>25805.58</v>
      </c>
      <c r="CC82" s="20">
        <v>26355.32</v>
      </c>
      <c r="CD82" s="20">
        <v>26940.79</v>
      </c>
      <c r="CE82" s="20">
        <v>27576</v>
      </c>
      <c r="CF82" s="20">
        <v>28254.65</v>
      </c>
      <c r="CG82" s="20">
        <v>28971.84</v>
      </c>
      <c r="CH82" s="20">
        <v>29724</v>
      </c>
      <c r="CI82" s="20">
        <v>30505.36</v>
      </c>
      <c r="CJ82" s="20">
        <v>31307.88</v>
      </c>
      <c r="CK82" s="20">
        <v>32121.29</v>
      </c>
      <c r="CL82" s="20">
        <v>32933.08</v>
      </c>
      <c r="CM82" s="20">
        <v>33728.5</v>
      </c>
      <c r="CN82" s="20">
        <v>34490.552</v>
      </c>
      <c r="CO82" s="20">
        <v>35200</v>
      </c>
      <c r="CP82" s="20">
        <v>35933.112</v>
      </c>
      <c r="CQ82" s="20">
        <v>36690.74</v>
      </c>
      <c r="CR82" s="20">
        <v>37473.8</v>
      </c>
      <c r="CS82" s="20">
        <v>38283.22</v>
      </c>
      <c r="CT82" s="20">
        <v>39120</v>
      </c>
      <c r="CU82" s="20">
        <v>39912</v>
      </c>
      <c r="CV82" s="20">
        <v>40670.328</v>
      </c>
      <c r="CW82" s="20">
        <v>41402.392</v>
      </c>
      <c r="CX82" s="20">
        <v>42106.232</v>
      </c>
      <c r="CY82" s="20">
        <v>42800.992</v>
      </c>
      <c r="DA82" s="2">
        <v>55.1883593929639</v>
      </c>
      <c r="DB82" s="2">
        <v>54.3913695038322</v>
      </c>
      <c r="DC82" s="2">
        <v>53.9247602662199</v>
      </c>
      <c r="DD82" s="2">
        <v>54.1302628599159</v>
      </c>
      <c r="DE82" s="2">
        <v>55.1240770960255</v>
      </c>
      <c r="DF82" s="2">
        <v>56.7124164906726</v>
      </c>
      <c r="DG82" s="2">
        <v>58.5612173295455</v>
      </c>
      <c r="DH82" s="7">
        <f>PWT!DS82</f>
        <v>60.7542308282209</v>
      </c>
      <c r="DI82" s="7">
        <f>PWT!DX82</f>
        <v>62.9191053758336</v>
      </c>
      <c r="DK82" s="7">
        <v>4.29</v>
      </c>
      <c r="DL82" s="10">
        <v>4.62</v>
      </c>
      <c r="DM82" s="9">
        <v>6.14</v>
      </c>
    </row>
    <row r="83" spans="1:117" ht="12.75">
      <c r="A83" s="15" t="s">
        <v>82</v>
      </c>
      <c r="B83" s="15">
        <f t="shared" si="28"/>
        <v>9.805934409134657</v>
      </c>
      <c r="C83" s="15">
        <f t="shared" si="29"/>
        <v>8.224443333333333</v>
      </c>
      <c r="D83" s="15">
        <f t="shared" si="30"/>
        <v>7.257063999999999</v>
      </c>
      <c r="E83" s="15">
        <f t="shared" si="31"/>
        <v>12.750595936442382</v>
      </c>
      <c r="F83" s="15"/>
      <c r="G83" s="7">
        <v>0.0284114</v>
      </c>
      <c r="H83" s="7">
        <v>0.0486574</v>
      </c>
      <c r="I83" s="7">
        <v>0.0709409</v>
      </c>
      <c r="J83" s="7">
        <v>0.0969946</v>
      </c>
      <c r="K83" s="7">
        <v>0.1178489</v>
      </c>
      <c r="L83" s="7">
        <v>0.1306134</v>
      </c>
      <c r="M83" s="7">
        <v>0.135504</v>
      </c>
      <c r="N83" s="7">
        <v>0.1424371</v>
      </c>
      <c r="O83" s="7"/>
      <c r="P83" s="7">
        <f t="shared" si="33"/>
        <v>0</v>
      </c>
      <c r="Q83" s="7">
        <f t="shared" si="20"/>
        <v>0</v>
      </c>
      <c r="R83" s="7">
        <f t="shared" si="21"/>
        <v>0.07072784139218524</v>
      </c>
      <c r="S83" s="7">
        <f t="shared" si="22"/>
        <v>0.09714690613900785</v>
      </c>
      <c r="T83" s="7">
        <f t="shared" si="23"/>
        <v>0.11810154568252791</v>
      </c>
      <c r="U83" s="7">
        <f t="shared" si="24"/>
        <v>0.1315306710783495</v>
      </c>
      <c r="V83" s="7">
        <f t="shared" si="25"/>
        <v>0.1331484831101822</v>
      </c>
      <c r="W83" s="7">
        <f t="shared" si="26"/>
        <v>0.14582637357502753</v>
      </c>
      <c r="X83" s="7">
        <f>AO83*AV83/DI83/100</f>
        <v>0.10773712324709164</v>
      </c>
      <c r="Y83" s="7">
        <v>20</v>
      </c>
      <c r="Z83" s="7">
        <v>32</v>
      </c>
      <c r="AA83" s="2">
        <v>56.21336973</v>
      </c>
      <c r="AB83" s="2">
        <v>72.89658285</v>
      </c>
      <c r="AC83" s="2">
        <v>86.8686712</v>
      </c>
      <c r="AD83" s="2">
        <v>98.48161758</v>
      </c>
      <c r="AE83" s="2">
        <v>104.1261604</v>
      </c>
      <c r="AF83" s="2">
        <v>106.8181137</v>
      </c>
      <c r="AG83" s="2">
        <v>112.061088</v>
      </c>
      <c r="AH83" s="2">
        <v>115.7361424</v>
      </c>
      <c r="AI83" s="2">
        <v>118.3068864</v>
      </c>
      <c r="AJ83" s="2">
        <v>122.1126014</v>
      </c>
      <c r="AK83" s="2">
        <v>119.5987772</v>
      </c>
      <c r="AL83" s="2">
        <v>110.5309262</v>
      </c>
      <c r="AM83" s="2">
        <v>109.2438118</v>
      </c>
      <c r="AN83" s="2">
        <v>112.8347116</v>
      </c>
      <c r="AO83" s="2">
        <v>115.6446902</v>
      </c>
      <c r="AP83" s="19">
        <v>7.835414301929626</v>
      </c>
      <c r="AQ83" s="19">
        <v>8.310078328981724</v>
      </c>
      <c r="AR83" s="19">
        <v>8.530399595346484</v>
      </c>
      <c r="AS83" s="19">
        <v>8.66928895612708</v>
      </c>
      <c r="AT83" s="19">
        <v>8.542746515229735</v>
      </c>
      <c r="AU83" s="7">
        <f t="shared" si="27"/>
        <v>8.132983198633454</v>
      </c>
      <c r="AV83" s="7">
        <f t="shared" si="32"/>
        <v>6.34794335805799</v>
      </c>
      <c r="AW83" s="7">
        <v>40304.34782608696</v>
      </c>
      <c r="AX83" s="7">
        <v>41194.444444444445</v>
      </c>
      <c r="BA83" s="8"/>
      <c r="BB83" s="8"/>
      <c r="BH83" s="7">
        <v>3190</v>
      </c>
      <c r="BI83" s="7">
        <v>2615</v>
      </c>
      <c r="BK83" s="20">
        <v>30542.184</v>
      </c>
      <c r="BL83" s="20">
        <v>30832.012</v>
      </c>
      <c r="BM83" s="20">
        <v>31155.936</v>
      </c>
      <c r="BN83" s="20">
        <v>31482.87</v>
      </c>
      <c r="BO83" s="20">
        <v>31813.814</v>
      </c>
      <c r="BP83" s="20">
        <v>32148.77</v>
      </c>
      <c r="BQ83" s="20">
        <v>32486.735</v>
      </c>
      <c r="BR83" s="20">
        <v>32828.711</v>
      </c>
      <c r="BS83" s="20">
        <v>33173.696</v>
      </c>
      <c r="BT83" s="20">
        <v>33522.692</v>
      </c>
      <c r="BU83" s="20">
        <v>33875.7</v>
      </c>
      <c r="BV83" s="20">
        <v>34189.7</v>
      </c>
      <c r="BW83" s="20">
        <v>34497.7</v>
      </c>
      <c r="BX83" s="20">
        <v>34809.7</v>
      </c>
      <c r="BY83" s="20">
        <v>35146.7</v>
      </c>
      <c r="BZ83" s="20">
        <v>35514.7</v>
      </c>
      <c r="CA83" s="20">
        <v>35936.7</v>
      </c>
      <c r="CB83" s="20">
        <v>36366.7</v>
      </c>
      <c r="CC83" s="20">
        <v>36777.7</v>
      </c>
      <c r="CD83" s="20">
        <v>37107.7</v>
      </c>
      <c r="CE83" s="20">
        <v>37509.7</v>
      </c>
      <c r="CF83" s="20">
        <v>37740.7</v>
      </c>
      <c r="CG83" s="20">
        <v>37943.7</v>
      </c>
      <c r="CH83" s="20">
        <v>38122.7</v>
      </c>
      <c r="CI83" s="20">
        <v>38278.7</v>
      </c>
      <c r="CJ83" s="20">
        <v>38419.7</v>
      </c>
      <c r="CK83" s="20">
        <v>38536.7</v>
      </c>
      <c r="CL83" s="20">
        <v>38631.7</v>
      </c>
      <c r="CM83" s="20">
        <v>38716.7</v>
      </c>
      <c r="CN83" s="20">
        <v>38791.7</v>
      </c>
      <c r="CO83" s="20">
        <v>38850.7</v>
      </c>
      <c r="CP83" s="20">
        <v>38919.7</v>
      </c>
      <c r="CQ83" s="20">
        <v>39007.7</v>
      </c>
      <c r="CR83" s="20">
        <v>39085.7</v>
      </c>
      <c r="CS83" s="20">
        <v>39149.7</v>
      </c>
      <c r="CT83" s="20">
        <v>39223</v>
      </c>
      <c r="CU83" s="20">
        <v>39278.8</v>
      </c>
      <c r="CV83" s="20">
        <v>39348.1</v>
      </c>
      <c r="CW83" s="20">
        <v>39453.4</v>
      </c>
      <c r="CX83" s="20">
        <v>39626.2</v>
      </c>
      <c r="CY83" s="20">
        <v>39927.4</v>
      </c>
      <c r="DA83" s="2">
        <v>64.363265802003</v>
      </c>
      <c r="DB83" s="2">
        <v>64.0961440559004</v>
      </c>
      <c r="DC83" s="2">
        <v>62.2746336481246</v>
      </c>
      <c r="DD83" s="2">
        <v>62.3567272983247</v>
      </c>
      <c r="DE83" s="2">
        <v>62.7446891884663</v>
      </c>
      <c r="DF83" s="2">
        <v>64.9100010414497</v>
      </c>
      <c r="DG83" s="2">
        <v>66.8068740344011</v>
      </c>
      <c r="DH83" s="7">
        <f>PWT!DS83</f>
        <v>68.1042606477939</v>
      </c>
      <c r="DI83" s="7">
        <f>PWT!DX83</f>
        <v>68.1386249163267</v>
      </c>
      <c r="DK83" s="7">
        <v>3.67</v>
      </c>
      <c r="DL83" s="10">
        <v>4.78</v>
      </c>
      <c r="DM83" s="9">
        <v>7.28</v>
      </c>
    </row>
    <row r="84" spans="1:117" ht="12.75">
      <c r="A84" s="15" t="s">
        <v>83</v>
      </c>
      <c r="B84" s="15">
        <f t="shared" si="28"/>
        <v>9.346603868754569</v>
      </c>
      <c r="C84" s="15">
        <f t="shared" si="29"/>
        <v>8.358565</v>
      </c>
      <c r="D84" s="15">
        <f t="shared" si="30"/>
        <v>7.872112</v>
      </c>
      <c r="E84" s="15">
        <f t="shared" si="31"/>
        <v>10.919050963758222</v>
      </c>
      <c r="F84" s="15"/>
      <c r="G84" s="7">
        <v>0.0485973</v>
      </c>
      <c r="H84" s="7">
        <v>0.0655322</v>
      </c>
      <c r="I84" s="7">
        <v>0.0835123</v>
      </c>
      <c r="J84" s="7">
        <v>0.0976</v>
      </c>
      <c r="K84" s="7">
        <v>0.0983638</v>
      </c>
      <c r="L84" s="7">
        <v>0.1079083</v>
      </c>
      <c r="M84" s="7">
        <v>0.1147129</v>
      </c>
      <c r="N84" s="7">
        <v>0.1156439</v>
      </c>
      <c r="O84" s="7"/>
      <c r="P84" s="7">
        <f t="shared" si="33"/>
        <v>0.04962511538144377</v>
      </c>
      <c r="Q84" s="7">
        <f t="shared" si="20"/>
        <v>0.06569690199702394</v>
      </c>
      <c r="R84" s="7">
        <f t="shared" si="21"/>
        <v>0.09222277935554829</v>
      </c>
      <c r="S84" s="7">
        <f t="shared" si="22"/>
        <v>0.09601396000806553</v>
      </c>
      <c r="T84" s="7">
        <f t="shared" si="23"/>
        <v>0.1005879283871667</v>
      </c>
      <c r="U84" s="7">
        <f t="shared" si="24"/>
        <v>0.11264472784396568</v>
      </c>
      <c r="V84" s="7">
        <f t="shared" si="25"/>
        <v>0.12047034938028728</v>
      </c>
      <c r="W84" s="7">
        <f t="shared" si="26"/>
        <v>0.11972593486197926</v>
      </c>
      <c r="X84" s="7">
        <f>AM84*AV84/DI84/100</f>
        <v>0.10524161332593195</v>
      </c>
      <c r="Y84" s="7">
        <v>27</v>
      </c>
      <c r="Z84" s="7">
        <v>34</v>
      </c>
      <c r="AA84" s="2">
        <v>46.99624009</v>
      </c>
      <c r="AB84" s="2">
        <v>47.69008531</v>
      </c>
      <c r="AC84" s="2">
        <v>54.57264192</v>
      </c>
      <c r="AD84" s="2">
        <v>62.92144594</v>
      </c>
      <c r="AE84" s="2">
        <v>73.76718486</v>
      </c>
      <c r="AF84" s="2">
        <v>73.0918652</v>
      </c>
      <c r="AG84" s="2">
        <v>74.10250689</v>
      </c>
      <c r="AH84" s="2">
        <v>74.51615653</v>
      </c>
      <c r="AI84" s="2">
        <v>75.52649072</v>
      </c>
      <c r="AJ84" s="2">
        <v>74.83536765</v>
      </c>
      <c r="AK84" s="2">
        <v>74.86988119</v>
      </c>
      <c r="AL84" s="7" t="s">
        <v>0</v>
      </c>
      <c r="AM84" s="2">
        <v>72.12360234</v>
      </c>
      <c r="AN84" s="7" t="s">
        <v>0</v>
      </c>
      <c r="AO84" s="7" t="s">
        <v>0</v>
      </c>
      <c r="AP84" s="19">
        <v>11.027649033082946</v>
      </c>
      <c r="AQ84" s="19">
        <v>11.892412566686424</v>
      </c>
      <c r="AR84" s="19">
        <v>11.188763739991858</v>
      </c>
      <c r="AS84" s="19">
        <v>10.980615015470102</v>
      </c>
      <c r="AT84" s="19">
        <v>10.239510386629789</v>
      </c>
      <c r="AU84" s="7">
        <f t="shared" si="27"/>
        <v>10.330167844522968</v>
      </c>
      <c r="AV84" s="7">
        <f t="shared" si="32"/>
        <v>9.836672325976233</v>
      </c>
      <c r="AW84" s="7">
        <v>18754.09836065574</v>
      </c>
      <c r="AX84" s="7">
        <v>19966.10169491525</v>
      </c>
      <c r="BA84" s="7">
        <v>982</v>
      </c>
      <c r="BB84" s="7">
        <v>1177</v>
      </c>
      <c r="BC84" s="7">
        <v>1380</v>
      </c>
      <c r="BD84" s="7">
        <v>1605</v>
      </c>
      <c r="BE84" s="7">
        <v>1649</v>
      </c>
      <c r="BF84" s="7">
        <v>1739</v>
      </c>
      <c r="BG84" s="7">
        <v>1740</v>
      </c>
      <c r="BH84" s="7">
        <v>1871</v>
      </c>
      <c r="BI84" s="7">
        <v>1964</v>
      </c>
      <c r="BK84" s="20">
        <v>9889</v>
      </c>
      <c r="BL84" s="20">
        <v>10135</v>
      </c>
      <c r="BM84" s="20">
        <v>10385</v>
      </c>
      <c r="BN84" s="20">
        <v>10651</v>
      </c>
      <c r="BO84" s="20">
        <v>10889</v>
      </c>
      <c r="BP84" s="20">
        <v>11164</v>
      </c>
      <c r="BQ84" s="20">
        <v>11439</v>
      </c>
      <c r="BR84" s="20">
        <v>11703</v>
      </c>
      <c r="BS84" s="20">
        <v>11992</v>
      </c>
      <c r="BT84" s="20">
        <v>12252</v>
      </c>
      <c r="BU84" s="20">
        <v>12514</v>
      </c>
      <c r="BV84" s="20">
        <v>12608</v>
      </c>
      <c r="BW84" s="20">
        <v>12861</v>
      </c>
      <c r="BX84" s="20">
        <v>13091</v>
      </c>
      <c r="BY84" s="20">
        <v>13284</v>
      </c>
      <c r="BZ84" s="20">
        <v>13496</v>
      </c>
      <c r="CA84" s="20">
        <v>13717</v>
      </c>
      <c r="CB84" s="20">
        <v>13942</v>
      </c>
      <c r="CC84" s="20">
        <v>14184</v>
      </c>
      <c r="CD84" s="20">
        <v>14471</v>
      </c>
      <c r="CE84" s="20">
        <v>14738</v>
      </c>
      <c r="CF84" s="20">
        <v>14988</v>
      </c>
      <c r="CG84" s="20">
        <v>15189</v>
      </c>
      <c r="CH84" s="20">
        <v>15417</v>
      </c>
      <c r="CI84" s="20">
        <v>15599</v>
      </c>
      <c r="CJ84" s="20">
        <v>15837</v>
      </c>
      <c r="CK84" s="20">
        <v>16117</v>
      </c>
      <c r="CL84" s="20">
        <v>16361</v>
      </c>
      <c r="CM84" s="20">
        <v>16587</v>
      </c>
      <c r="CN84" s="20">
        <v>16806</v>
      </c>
      <c r="CO84" s="20">
        <v>16993</v>
      </c>
      <c r="CP84" s="20">
        <v>17247</v>
      </c>
      <c r="CQ84" s="20">
        <v>17405</v>
      </c>
      <c r="CR84" s="20">
        <v>17628.42</v>
      </c>
      <c r="CS84" s="20">
        <v>17865</v>
      </c>
      <c r="CT84" s="20">
        <v>18112</v>
      </c>
      <c r="CU84" s="20">
        <v>18300</v>
      </c>
      <c r="CV84" s="20">
        <v>18552</v>
      </c>
      <c r="CW84" s="20">
        <v>18774</v>
      </c>
      <c r="CX84" s="20">
        <v>19043</v>
      </c>
      <c r="CY84" s="20">
        <v>19359</v>
      </c>
      <c r="DA84" s="2">
        <v>54.0283053293475</v>
      </c>
      <c r="DB84" s="2">
        <v>54.5620477877714</v>
      </c>
      <c r="DC84" s="2">
        <v>56.1963156183975</v>
      </c>
      <c r="DD84" s="2">
        <v>59.0695529899349</v>
      </c>
      <c r="DE84" s="2">
        <v>60.7031486680819</v>
      </c>
      <c r="DF84" s="2">
        <v>61.3358642972536</v>
      </c>
      <c r="DG84" s="2">
        <v>62.699233417348</v>
      </c>
      <c r="DH84" s="7">
        <f>PWT!DS84</f>
        <v>64.5692939814815</v>
      </c>
      <c r="DI84" s="7">
        <f>PWT!DX84</f>
        <v>67.4121405750799</v>
      </c>
      <c r="DK84" s="7">
        <v>3.94</v>
      </c>
      <c r="DL84" s="11">
        <v>999</v>
      </c>
      <c r="DM84" s="9">
        <v>6.87</v>
      </c>
    </row>
    <row r="85" spans="1:117" ht="12.75">
      <c r="A85" s="15" t="s">
        <v>84</v>
      </c>
      <c r="B85" s="15">
        <f t="shared" si="28"/>
        <v>9.469372763293778</v>
      </c>
      <c r="C85" s="15">
        <f t="shared" si="29"/>
        <v>8.379755</v>
      </c>
      <c r="D85" s="15">
        <f t="shared" si="30"/>
        <v>8.110716</v>
      </c>
      <c r="E85" s="15">
        <f t="shared" si="31"/>
        <v>10.810650973928801</v>
      </c>
      <c r="F85" s="15"/>
      <c r="G85" s="7">
        <v>0.0661473</v>
      </c>
      <c r="H85" s="7">
        <v>0.0755786</v>
      </c>
      <c r="I85" s="7">
        <v>0.0902897</v>
      </c>
      <c r="J85" s="7">
        <v>0.0796954</v>
      </c>
      <c r="K85" s="7">
        <v>0.0938248</v>
      </c>
      <c r="L85" s="7">
        <v>0.0972495</v>
      </c>
      <c r="M85" s="7">
        <v>0.0925601</v>
      </c>
      <c r="N85" s="7">
        <v>0.1222726</v>
      </c>
      <c r="O85" s="7"/>
      <c r="P85" s="7">
        <f t="shared" si="33"/>
        <v>0</v>
      </c>
      <c r="Q85" s="7">
        <f t="shared" si="20"/>
        <v>0</v>
      </c>
      <c r="R85" s="7">
        <f t="shared" si="21"/>
        <v>0.08936705483325381</v>
      </c>
      <c r="S85" s="7">
        <f t="shared" si="22"/>
        <v>0.0801221523782587</v>
      </c>
      <c r="T85" s="7">
        <f t="shared" si="23"/>
        <v>0.09333564785888905</v>
      </c>
      <c r="U85" s="7">
        <f t="shared" si="24"/>
        <v>0.09857748175102014</v>
      </c>
      <c r="V85" s="7">
        <f t="shared" si="25"/>
        <v>0.09158314411554881</v>
      </c>
      <c r="W85" s="7">
        <f t="shared" si="26"/>
        <v>0.1236081727554913</v>
      </c>
      <c r="X85" s="7">
        <f aca="true" t="shared" si="34" ref="X85:X92">AO85*AV85/DI85/100</f>
        <v>0.13328997594094877</v>
      </c>
      <c r="Y85" s="7">
        <v>77</v>
      </c>
      <c r="Z85" s="7">
        <v>89</v>
      </c>
      <c r="AA85" s="2">
        <v>86.01977052</v>
      </c>
      <c r="AB85" s="2">
        <v>78.17381609</v>
      </c>
      <c r="AC85" s="2">
        <v>87.89471169</v>
      </c>
      <c r="AD85" s="2">
        <v>90.8354122</v>
      </c>
      <c r="AE85" s="2">
        <v>90.20694095</v>
      </c>
      <c r="AF85" s="2">
        <v>91.54122996</v>
      </c>
      <c r="AG85" s="2">
        <v>120.8268974</v>
      </c>
      <c r="AH85" s="2">
        <v>127.3784991</v>
      </c>
      <c r="AI85" s="2">
        <v>131.9533342</v>
      </c>
      <c r="AJ85" s="2">
        <v>136.5090632</v>
      </c>
      <c r="AK85" s="2">
        <v>140.3878676</v>
      </c>
      <c r="AL85" s="2">
        <v>157.0925122</v>
      </c>
      <c r="AM85" s="2">
        <v>160.1139497</v>
      </c>
      <c r="AN85" s="2">
        <v>152.8049818</v>
      </c>
      <c r="AO85" s="2">
        <v>148.7835131</v>
      </c>
      <c r="AP85" s="19">
        <v>6.803470031545741</v>
      </c>
      <c r="AQ85" s="19">
        <v>6.579640718562874</v>
      </c>
      <c r="AR85" s="19">
        <v>6.808547008547008</v>
      </c>
      <c r="AS85" s="19">
        <v>7.0112426035502935</v>
      </c>
      <c r="AT85" s="19">
        <v>6.526402640264027</v>
      </c>
      <c r="AU85" s="7">
        <f t="shared" si="27"/>
        <v>5.7663985499037045</v>
      </c>
      <c r="AV85" s="7">
        <f t="shared" si="32"/>
        <v>5.768729641693811</v>
      </c>
      <c r="AW85" s="7">
        <v>8794.117647058823</v>
      </c>
      <c r="AX85" s="7">
        <v>8771.42857142857</v>
      </c>
      <c r="BA85" s="8"/>
      <c r="BB85" s="8"/>
      <c r="BH85" s="7">
        <v>509</v>
      </c>
      <c r="BI85" s="7">
        <v>506</v>
      </c>
      <c r="BK85" s="20">
        <v>7480</v>
      </c>
      <c r="BL85" s="20">
        <v>7520</v>
      </c>
      <c r="BM85" s="20">
        <v>7562</v>
      </c>
      <c r="BN85" s="20">
        <v>7604</v>
      </c>
      <c r="BO85" s="20">
        <v>7661</v>
      </c>
      <c r="BP85" s="20">
        <v>7734</v>
      </c>
      <c r="BQ85" s="20">
        <v>7808</v>
      </c>
      <c r="BR85" s="20">
        <v>7868</v>
      </c>
      <c r="BS85" s="20">
        <v>7914</v>
      </c>
      <c r="BT85" s="20">
        <v>7968</v>
      </c>
      <c r="BU85" s="20">
        <v>8043</v>
      </c>
      <c r="BV85" s="20">
        <v>8098</v>
      </c>
      <c r="BW85" s="20">
        <v>8122</v>
      </c>
      <c r="BX85" s="20">
        <v>8137</v>
      </c>
      <c r="BY85" s="20">
        <v>8161</v>
      </c>
      <c r="BZ85" s="20">
        <v>8192</v>
      </c>
      <c r="CA85" s="20">
        <v>8222</v>
      </c>
      <c r="CB85" s="20">
        <v>8251</v>
      </c>
      <c r="CC85" s="20">
        <v>8275</v>
      </c>
      <c r="CD85" s="20">
        <v>8294</v>
      </c>
      <c r="CE85" s="20">
        <v>8311</v>
      </c>
      <c r="CF85" s="20">
        <v>8320</v>
      </c>
      <c r="CG85" s="20">
        <v>8325</v>
      </c>
      <c r="CH85" s="20">
        <v>8329</v>
      </c>
      <c r="CI85" s="20">
        <v>8337</v>
      </c>
      <c r="CJ85" s="20">
        <v>8350</v>
      </c>
      <c r="CK85" s="20">
        <v>8370</v>
      </c>
      <c r="CL85" s="20">
        <v>8398</v>
      </c>
      <c r="CM85" s="20">
        <v>8436</v>
      </c>
      <c r="CN85" s="20">
        <v>8493</v>
      </c>
      <c r="CO85" s="20">
        <v>8566</v>
      </c>
      <c r="CP85" s="20">
        <v>8617</v>
      </c>
      <c r="CQ85" s="20">
        <v>8668</v>
      </c>
      <c r="CR85" s="20">
        <v>8719</v>
      </c>
      <c r="CS85" s="20">
        <v>8781</v>
      </c>
      <c r="CT85" s="20">
        <v>8827</v>
      </c>
      <c r="CU85" s="20">
        <v>8841</v>
      </c>
      <c r="CV85" s="20">
        <v>8846</v>
      </c>
      <c r="CW85" s="20">
        <v>8851</v>
      </c>
      <c r="CX85" s="20">
        <v>8858</v>
      </c>
      <c r="CY85" s="20">
        <v>8871</v>
      </c>
      <c r="DA85" s="2">
        <v>66.0294037433155</v>
      </c>
      <c r="DB85" s="2">
        <v>66.3951305921903</v>
      </c>
      <c r="DC85" s="2">
        <v>65.4864291930872</v>
      </c>
      <c r="DD85" s="2">
        <v>64.1964310997193</v>
      </c>
      <c r="DE85" s="2">
        <v>64.1164753309266</v>
      </c>
      <c r="DF85" s="2">
        <v>64.6059425149701</v>
      </c>
      <c r="DG85" s="2">
        <v>64.2833158079215</v>
      </c>
      <c r="DH85" s="7">
        <f>PWT!DS85</f>
        <v>63.6823315592798</v>
      </c>
      <c r="DI85" s="7">
        <f>PWT!DX85</f>
        <v>64.3928289547863</v>
      </c>
      <c r="DK85" s="7">
        <v>8.07</v>
      </c>
      <c r="DL85" s="10">
        <v>7.98</v>
      </c>
      <c r="DM85" s="9">
        <v>11.41</v>
      </c>
    </row>
    <row r="86" spans="1:117" ht="12.75">
      <c r="A86" s="15" t="s">
        <v>85</v>
      </c>
      <c r="B86" s="15">
        <f t="shared" si="28"/>
        <v>8.093673615955606</v>
      </c>
      <c r="C86" s="15">
        <f t="shared" si="29"/>
        <v>7.857035</v>
      </c>
      <c r="D86" s="15">
        <f t="shared" si="30"/>
        <v>7.303354</v>
      </c>
      <c r="E86" s="15">
        <f t="shared" si="31"/>
        <v>9.523432508720092</v>
      </c>
      <c r="F86" s="15"/>
      <c r="G86" s="7">
        <v>0.0307122</v>
      </c>
      <c r="H86" s="7">
        <v>0.046981</v>
      </c>
      <c r="I86" s="7">
        <v>0.0665513</v>
      </c>
      <c r="J86" s="7">
        <v>0.1080145</v>
      </c>
      <c r="K86" s="7">
        <v>0.1129087</v>
      </c>
      <c r="L86" s="7">
        <v>0.1062544</v>
      </c>
      <c r="M86" s="7">
        <v>0.0904537</v>
      </c>
      <c r="N86" s="7">
        <v>0.0832282</v>
      </c>
      <c r="O86" s="7"/>
      <c r="P86" s="7">
        <f t="shared" si="33"/>
        <v>0</v>
      </c>
      <c r="Q86" s="7">
        <f t="shared" si="20"/>
        <v>0</v>
      </c>
      <c r="R86" s="7">
        <f t="shared" si="21"/>
        <v>0.06741833924005305</v>
      </c>
      <c r="S86" s="7">
        <f t="shared" si="22"/>
        <v>0.10806145757585096</v>
      </c>
      <c r="T86" s="7">
        <f t="shared" si="23"/>
        <v>0.11255287949503784</v>
      </c>
      <c r="U86" s="7">
        <f t="shared" si="24"/>
        <v>0.10410831377738985</v>
      </c>
      <c r="V86" s="7">
        <f t="shared" si="25"/>
        <v>0.08898785988223207</v>
      </c>
      <c r="W86" s="7">
        <f t="shared" si="26"/>
        <v>0.08126877262719873</v>
      </c>
      <c r="X86" s="7">
        <f t="shared" si="34"/>
        <v>0.08528605280880582</v>
      </c>
      <c r="Y86" s="7">
        <v>26</v>
      </c>
      <c r="Z86" s="7">
        <v>50</v>
      </c>
      <c r="AA86" s="2">
        <v>59.95476223</v>
      </c>
      <c r="AB86" s="2">
        <v>96.51760743</v>
      </c>
      <c r="AC86" s="2">
        <v>93.85493334</v>
      </c>
      <c r="AD86" s="2">
        <v>96.33114543</v>
      </c>
      <c r="AE86" s="2">
        <v>99.10639428</v>
      </c>
      <c r="AF86" s="2">
        <v>99.90568317</v>
      </c>
      <c r="AG86" s="2">
        <v>100.1883621</v>
      </c>
      <c r="AH86" s="2">
        <v>101.672074</v>
      </c>
      <c r="AI86" s="2">
        <v>101.004623</v>
      </c>
      <c r="AJ86" s="2">
        <v>100.1837548</v>
      </c>
      <c r="AK86" s="2">
        <v>99.4663336</v>
      </c>
      <c r="AL86" s="2">
        <v>94.4592884</v>
      </c>
      <c r="AM86" s="2">
        <v>99.92896737</v>
      </c>
      <c r="AN86" s="2">
        <v>99.89980361</v>
      </c>
      <c r="AO86" s="2">
        <v>99.64147514</v>
      </c>
      <c r="AP86" s="19">
        <v>7.295588235294119</v>
      </c>
      <c r="AQ86" s="19">
        <v>7.276411960132891</v>
      </c>
      <c r="AR86" s="19">
        <v>7.964765100671141</v>
      </c>
      <c r="AS86" s="19">
        <v>7.38804780876494</v>
      </c>
      <c r="AT86" s="19">
        <v>6.174666666666666</v>
      </c>
      <c r="AU86" s="7">
        <f t="shared" si="27"/>
        <v>5.510580883397244</v>
      </c>
      <c r="AV86" s="7">
        <f t="shared" si="32"/>
        <v>5.795999999999999</v>
      </c>
      <c r="AW86" s="7">
        <v>6969.69696969697</v>
      </c>
      <c r="AX86" s="7">
        <v>7142.857142857143</v>
      </c>
      <c r="BA86" s="8"/>
      <c r="BB86" s="8"/>
      <c r="BH86" s="7">
        <v>388</v>
      </c>
      <c r="BI86" s="7">
        <v>414</v>
      </c>
      <c r="BK86" s="20">
        <v>5362</v>
      </c>
      <c r="BL86" s="20">
        <v>5434</v>
      </c>
      <c r="BM86" s="20">
        <v>5574</v>
      </c>
      <c r="BN86" s="20">
        <v>5694</v>
      </c>
      <c r="BO86" s="20">
        <v>5789</v>
      </c>
      <c r="BP86" s="20">
        <v>5856</v>
      </c>
      <c r="BQ86" s="20">
        <v>5918</v>
      </c>
      <c r="BR86" s="20">
        <v>5992</v>
      </c>
      <c r="BS86" s="20">
        <v>6068</v>
      </c>
      <c r="BT86" s="20">
        <v>6136</v>
      </c>
      <c r="BU86" s="20">
        <v>6267</v>
      </c>
      <c r="BV86" s="20">
        <v>6343</v>
      </c>
      <c r="BW86" s="20">
        <v>6401</v>
      </c>
      <c r="BX86" s="20">
        <v>6441</v>
      </c>
      <c r="BY86" s="20">
        <v>6460</v>
      </c>
      <c r="BZ86" s="20">
        <v>6404</v>
      </c>
      <c r="CA86" s="20">
        <v>6333</v>
      </c>
      <c r="CB86" s="20">
        <v>6316</v>
      </c>
      <c r="CC86" s="20">
        <v>6333</v>
      </c>
      <c r="CD86" s="20">
        <v>6351</v>
      </c>
      <c r="CE86" s="20">
        <v>6385</v>
      </c>
      <c r="CF86" s="20">
        <v>6429</v>
      </c>
      <c r="CG86" s="20">
        <v>6467</v>
      </c>
      <c r="CH86" s="20">
        <v>6482</v>
      </c>
      <c r="CI86" s="20">
        <v>6505</v>
      </c>
      <c r="CJ86" s="20">
        <v>6534</v>
      </c>
      <c r="CK86" s="20">
        <v>6573</v>
      </c>
      <c r="CL86" s="20">
        <v>6619</v>
      </c>
      <c r="CM86" s="20">
        <v>6671</v>
      </c>
      <c r="CN86" s="20">
        <v>6647</v>
      </c>
      <c r="CO86" s="20">
        <v>6712</v>
      </c>
      <c r="CP86" s="20">
        <v>6800</v>
      </c>
      <c r="CQ86" s="20">
        <v>6875</v>
      </c>
      <c r="CR86" s="20">
        <v>6938</v>
      </c>
      <c r="CS86" s="20">
        <v>6994</v>
      </c>
      <c r="CT86" s="20">
        <v>7041</v>
      </c>
      <c r="CU86" s="20">
        <v>7072</v>
      </c>
      <c r="CV86" s="20">
        <v>7089</v>
      </c>
      <c r="CW86" s="20">
        <v>7110</v>
      </c>
      <c r="CX86" s="20">
        <v>7144</v>
      </c>
      <c r="CY86" s="20">
        <v>7185</v>
      </c>
      <c r="DA86" s="2">
        <v>66.3185490488624</v>
      </c>
      <c r="DB86" s="2">
        <v>65.3577032103825</v>
      </c>
      <c r="DC86" s="2">
        <v>64.8792691878092</v>
      </c>
      <c r="DD86" s="2">
        <v>64.9909679937549</v>
      </c>
      <c r="DE86" s="2">
        <v>66.4161148915968</v>
      </c>
      <c r="DF86" s="2">
        <v>68.3614095826893</v>
      </c>
      <c r="DG86" s="2">
        <v>68.7676892133492</v>
      </c>
      <c r="DH86" s="7">
        <f>PWT!DS86</f>
        <v>67.9314657008948</v>
      </c>
      <c r="DI86" s="7">
        <f>PWT!DX86</f>
        <v>67.7158774373259</v>
      </c>
      <c r="DK86" s="7">
        <v>7.39</v>
      </c>
      <c r="DL86" s="10">
        <v>8.48</v>
      </c>
      <c r="DM86" s="9">
        <v>10.48</v>
      </c>
    </row>
    <row r="87" spans="1:117" ht="12.75">
      <c r="A87" s="15" t="s">
        <v>204</v>
      </c>
      <c r="B87" s="15">
        <f t="shared" si="28"/>
        <v>9.171032204866126</v>
      </c>
      <c r="C87" s="15">
        <f t="shared" si="29"/>
        <v>8.494541666666667</v>
      </c>
      <c r="D87" s="15">
        <f t="shared" si="30"/>
        <v>7.532878000000001</v>
      </c>
      <c r="E87" s="15">
        <f t="shared" si="31"/>
        <v>11.138179968759028</v>
      </c>
      <c r="F87" s="15"/>
      <c r="G87" s="7">
        <v>0.029927</v>
      </c>
      <c r="H87" s="7">
        <v>0.0590622</v>
      </c>
      <c r="I87" s="7">
        <v>0.0803096</v>
      </c>
      <c r="J87" s="7">
        <v>0.0991851</v>
      </c>
      <c r="K87" s="7">
        <v>0.10816</v>
      </c>
      <c r="L87" s="7">
        <v>0.1330286</v>
      </c>
      <c r="M87" s="7">
        <v>0.1154799</v>
      </c>
      <c r="N87" s="7">
        <v>0.0951026</v>
      </c>
      <c r="O87" s="7"/>
      <c r="P87" s="7">
        <f t="shared" si="33"/>
        <v>0.02992805755395683</v>
      </c>
      <c r="Q87" s="7">
        <f t="shared" si="20"/>
        <v>0.06105264139054099</v>
      </c>
      <c r="R87" s="7">
        <f t="shared" si="21"/>
        <v>0.08875696903203906</v>
      </c>
      <c r="S87" s="7">
        <f t="shared" si="22"/>
        <v>0.09728002477974691</v>
      </c>
      <c r="T87" s="7">
        <f t="shared" si="23"/>
        <v>0.10752100508448809</v>
      </c>
      <c r="U87" s="7">
        <f t="shared" si="24"/>
        <v>0.1341366171609217</v>
      </c>
      <c r="V87" s="7">
        <f t="shared" si="25"/>
        <v>0.1228438086562021</v>
      </c>
      <c r="W87" s="7">
        <f t="shared" si="26"/>
        <v>0.10274932385982241</v>
      </c>
      <c r="X87" s="7">
        <f t="shared" si="34"/>
        <v>0.09749117457812892</v>
      </c>
      <c r="Y87" s="7">
        <v>16</v>
      </c>
      <c r="Z87" s="7">
        <v>29</v>
      </c>
      <c r="AA87" s="2">
        <v>38.09033869</v>
      </c>
      <c r="AB87" s="2">
        <v>43.0137423</v>
      </c>
      <c r="AC87" s="2">
        <v>46.41325226</v>
      </c>
      <c r="AD87" s="2">
        <v>58.1650519</v>
      </c>
      <c r="AE87" s="2">
        <v>51.88779636</v>
      </c>
      <c r="AF87" s="2">
        <v>49.30303856</v>
      </c>
      <c r="AG87" s="2">
        <v>48.12860328</v>
      </c>
      <c r="AH87" s="2">
        <v>46.51325686</v>
      </c>
      <c r="AI87" s="2">
        <v>44.88861956</v>
      </c>
      <c r="AJ87" s="2">
        <v>43.30315235</v>
      </c>
      <c r="AK87" s="2">
        <v>42.4605805</v>
      </c>
      <c r="AL87" s="2">
        <v>42.05579622</v>
      </c>
      <c r="AM87" s="2">
        <v>41.98443374</v>
      </c>
      <c r="AN87" s="7" t="s">
        <v>0</v>
      </c>
      <c r="AO87" s="2">
        <v>43.3140014</v>
      </c>
      <c r="AP87" s="19">
        <v>10.883810132651432</v>
      </c>
      <c r="AQ87" s="19">
        <v>10.809357354127453</v>
      </c>
      <c r="AR87" s="19">
        <v>11.190257352941178</v>
      </c>
      <c r="AS87" s="19">
        <v>11.26286428777532</v>
      </c>
      <c r="AT87" s="19">
        <v>11.711786068009244</v>
      </c>
      <c r="AU87" s="7">
        <f t="shared" si="27"/>
        <v>12.386621315192743</v>
      </c>
      <c r="AV87" s="7">
        <f t="shared" si="32"/>
        <v>12.63112128146453</v>
      </c>
      <c r="AW87" s="7">
        <v>14797.297297297297</v>
      </c>
      <c r="AX87" s="7">
        <v>16807.69230769231</v>
      </c>
      <c r="BA87" s="7">
        <v>442</v>
      </c>
      <c r="BB87" s="7">
        <v>524</v>
      </c>
      <c r="BC87" s="7">
        <v>681</v>
      </c>
      <c r="BD87" s="7">
        <v>804</v>
      </c>
      <c r="BE87" s="7">
        <v>974</v>
      </c>
      <c r="BF87" s="7">
        <v>1171</v>
      </c>
      <c r="BG87" s="7">
        <v>1419</v>
      </c>
      <c r="BH87" s="7">
        <v>1748</v>
      </c>
      <c r="BI87" s="7">
        <v>2123</v>
      </c>
      <c r="BK87" s="20">
        <v>4561</v>
      </c>
      <c r="BL87" s="20">
        <v>4712.48</v>
      </c>
      <c r="BM87" s="20">
        <v>4861.82</v>
      </c>
      <c r="BN87" s="20">
        <v>5012.01</v>
      </c>
      <c r="BO87" s="20">
        <v>5165.66</v>
      </c>
      <c r="BP87" s="20">
        <v>5325</v>
      </c>
      <c r="BQ87" s="20">
        <v>5491.84</v>
      </c>
      <c r="BR87" s="20">
        <v>5667.62</v>
      </c>
      <c r="BS87" s="20">
        <v>5853.37</v>
      </c>
      <c r="BT87" s="20">
        <v>6049.74</v>
      </c>
      <c r="BU87" s="20">
        <v>6257</v>
      </c>
      <c r="BV87" s="20">
        <v>6485.81</v>
      </c>
      <c r="BW87" s="20">
        <v>6720.04</v>
      </c>
      <c r="BX87" s="20">
        <v>6957.55</v>
      </c>
      <c r="BY87" s="20">
        <v>7197.04</v>
      </c>
      <c r="BZ87" s="20">
        <v>7438</v>
      </c>
      <c r="CA87" s="20">
        <v>7678.74</v>
      </c>
      <c r="CB87" s="20">
        <v>7916.39</v>
      </c>
      <c r="CC87" s="20">
        <v>8158.86</v>
      </c>
      <c r="CD87" s="20">
        <v>8418.88</v>
      </c>
      <c r="CE87" s="20">
        <v>8704</v>
      </c>
      <c r="CF87" s="20">
        <v>8996</v>
      </c>
      <c r="CG87" s="20">
        <v>9335.77</v>
      </c>
      <c r="CH87" s="20">
        <v>9677.58</v>
      </c>
      <c r="CI87" s="20">
        <v>10032.79</v>
      </c>
      <c r="CJ87" s="20">
        <v>10397</v>
      </c>
      <c r="CK87" s="20">
        <v>10654</v>
      </c>
      <c r="CL87" s="20">
        <v>10969</v>
      </c>
      <c r="CM87" s="20">
        <v>11338</v>
      </c>
      <c r="CN87" s="20">
        <v>11719</v>
      </c>
      <c r="CO87" s="20">
        <v>12116</v>
      </c>
      <c r="CP87" s="20">
        <v>12514.7</v>
      </c>
      <c r="CQ87" s="20">
        <v>12914.39</v>
      </c>
      <c r="CR87" s="20">
        <v>13314.34</v>
      </c>
      <c r="CS87" s="20">
        <v>13713.8</v>
      </c>
      <c r="CT87" s="20">
        <v>14112</v>
      </c>
      <c r="CU87" s="20">
        <v>14505.99</v>
      </c>
      <c r="CV87" s="20">
        <v>15015</v>
      </c>
      <c r="CW87" s="20">
        <v>15402</v>
      </c>
      <c r="CX87" s="20">
        <v>15792</v>
      </c>
      <c r="CY87" s="20">
        <v>16189</v>
      </c>
      <c r="DA87" s="2">
        <v>51.8088138566104</v>
      </c>
      <c r="DB87" s="2">
        <v>46.7417765258216</v>
      </c>
      <c r="DC87" s="2">
        <v>46.7082211922647</v>
      </c>
      <c r="DD87" s="2">
        <v>47.7951062113471</v>
      </c>
      <c r="DE87" s="2">
        <v>48.3046300551471</v>
      </c>
      <c r="DF87" s="2">
        <v>48.8386467250168</v>
      </c>
      <c r="DG87" s="2">
        <v>49.4692225156817</v>
      </c>
      <c r="DH87" s="7">
        <f>PWT!DS87</f>
        <v>52.202752267773</v>
      </c>
      <c r="DI87" s="7">
        <f>PWT!DX87</f>
        <v>56.1183519673853</v>
      </c>
      <c r="DK87" s="7">
        <v>1.35</v>
      </c>
      <c r="DL87" s="11">
        <v>999</v>
      </c>
      <c r="DM87" s="9">
        <v>5.77</v>
      </c>
    </row>
    <row r="88" spans="1:117" ht="12.75">
      <c r="A88" s="15" t="s">
        <v>87</v>
      </c>
      <c r="B88" s="15">
        <f t="shared" si="28"/>
        <v>0.7583314069694927</v>
      </c>
      <c r="C88" s="15">
        <f t="shared" si="29"/>
        <v>0.5585383333333334</v>
      </c>
      <c r="D88" s="15">
        <f t="shared" si="30"/>
        <v>0.53079</v>
      </c>
      <c r="E88" s="15">
        <f t="shared" si="31"/>
        <v>0.9722365325450868</v>
      </c>
      <c r="F88" s="15"/>
      <c r="G88" s="7">
        <v>0.0040092</v>
      </c>
      <c r="H88" s="7">
        <v>0.0040261</v>
      </c>
      <c r="I88" s="7">
        <v>0.0053301</v>
      </c>
      <c r="J88" s="7">
        <v>0.0062726</v>
      </c>
      <c r="K88" s="7">
        <v>0.0069015</v>
      </c>
      <c r="L88" s="7">
        <v>0.0069728</v>
      </c>
      <c r="M88" s="7">
        <v>0.0104696</v>
      </c>
      <c r="N88" s="7">
        <v>0.0113399</v>
      </c>
      <c r="O88" s="7"/>
      <c r="P88" s="7">
        <f t="shared" si="33"/>
        <v>0</v>
      </c>
      <c r="Q88" s="7">
        <f t="shared" si="20"/>
        <v>0</v>
      </c>
      <c r="R88" s="7">
        <f t="shared" si="21"/>
        <v>0.005318376280114869</v>
      </c>
      <c r="S88" s="7">
        <f t="shared" si="22"/>
        <v>0.006532940236563683</v>
      </c>
      <c r="T88" s="7">
        <f t="shared" si="23"/>
        <v>0.006910487306446414</v>
      </c>
      <c r="U88" s="7">
        <f t="shared" si="24"/>
        <v>0.006867035997061707</v>
      </c>
      <c r="V88" s="7">
        <f t="shared" si="25"/>
        <v>0.010197908892451113</v>
      </c>
      <c r="W88" s="7">
        <f t="shared" si="26"/>
        <v>0.011931399184900764</v>
      </c>
      <c r="X88" s="7">
        <f t="shared" si="34"/>
        <v>0.012336527442353579</v>
      </c>
      <c r="Y88" s="7">
        <v>2</v>
      </c>
      <c r="Z88" s="7">
        <v>2</v>
      </c>
      <c r="AA88" s="2">
        <v>2.667405024</v>
      </c>
      <c r="AB88" s="2">
        <v>3.14962589</v>
      </c>
      <c r="AC88" s="2">
        <v>3.302080711</v>
      </c>
      <c r="AD88" s="2">
        <v>3.266020526</v>
      </c>
      <c r="AE88" s="2">
        <v>4.949615491</v>
      </c>
      <c r="AF88" s="2">
        <v>5.259644482</v>
      </c>
      <c r="AG88" s="2">
        <v>5.296089654</v>
      </c>
      <c r="AH88" s="2">
        <v>5.334236098</v>
      </c>
      <c r="AI88" s="2">
        <v>5.335222592</v>
      </c>
      <c r="AJ88" s="2">
        <v>5.442667084</v>
      </c>
      <c r="AK88" s="2">
        <v>5.25268939</v>
      </c>
      <c r="AL88" s="2">
        <v>6.527065208</v>
      </c>
      <c r="AM88" s="2">
        <v>5.488346953</v>
      </c>
      <c r="AN88" s="2">
        <v>5.778641621</v>
      </c>
      <c r="AO88" s="2">
        <v>5.778172425</v>
      </c>
      <c r="AP88" s="19">
        <v>10.141804979253113</v>
      </c>
      <c r="AQ88" s="19">
        <v>10.334778837814397</v>
      </c>
      <c r="AR88" s="19">
        <v>10.47808619430241</v>
      </c>
      <c r="AS88" s="19">
        <v>10.56448424953675</v>
      </c>
      <c r="AT88" s="19">
        <v>10.514574688796682</v>
      </c>
      <c r="AU88" s="7">
        <f t="shared" si="27"/>
        <v>11.330364973352223</v>
      </c>
      <c r="AV88" s="7">
        <f t="shared" si="32"/>
        <v>11.13448132780083</v>
      </c>
      <c r="AW88" s="7">
        <v>31134.328358208957</v>
      </c>
      <c r="AX88" s="7">
        <v>34927.536231884056</v>
      </c>
      <c r="BA88" s="8"/>
      <c r="BB88" s="8"/>
      <c r="BH88" s="7">
        <v>3359</v>
      </c>
      <c r="BI88" s="7">
        <v>3889</v>
      </c>
      <c r="BK88" s="20">
        <v>10205</v>
      </c>
      <c r="BL88" s="20">
        <v>10495.87</v>
      </c>
      <c r="BM88" s="20">
        <v>10797.84</v>
      </c>
      <c r="BN88" s="20">
        <v>11111.86</v>
      </c>
      <c r="BO88" s="20">
        <v>11439.3</v>
      </c>
      <c r="BP88" s="20">
        <v>11781</v>
      </c>
      <c r="BQ88" s="20">
        <v>12136.68</v>
      </c>
      <c r="BR88" s="20">
        <v>12506.1</v>
      </c>
      <c r="BS88" s="20">
        <v>12889.05</v>
      </c>
      <c r="BT88" s="20">
        <v>13285.18</v>
      </c>
      <c r="BU88" s="20">
        <v>13694</v>
      </c>
      <c r="BV88" s="20">
        <v>14108.6</v>
      </c>
      <c r="BW88" s="20">
        <v>14533.15</v>
      </c>
      <c r="BX88" s="20">
        <v>14970.53</v>
      </c>
      <c r="BY88" s="20">
        <v>15425.14</v>
      </c>
      <c r="BZ88" s="20">
        <v>15900</v>
      </c>
      <c r="CA88" s="20">
        <v>16396.26</v>
      </c>
      <c r="CB88" s="20">
        <v>16912.15</v>
      </c>
      <c r="CC88" s="20">
        <v>17448.05</v>
      </c>
      <c r="CD88" s="20">
        <v>18004.26</v>
      </c>
      <c r="CE88" s="20">
        <v>18581</v>
      </c>
      <c r="CF88" s="20">
        <v>19178.49</v>
      </c>
      <c r="CG88" s="20">
        <v>19796.93</v>
      </c>
      <c r="CH88" s="20">
        <v>20436.09</v>
      </c>
      <c r="CI88" s="20">
        <v>21095.55</v>
      </c>
      <c r="CJ88" s="20">
        <v>21775</v>
      </c>
      <c r="CK88" s="20">
        <v>22474.44</v>
      </c>
      <c r="CL88" s="20">
        <v>23193.82</v>
      </c>
      <c r="CM88" s="20">
        <v>23932.98</v>
      </c>
      <c r="CN88" s="20">
        <v>24691.76</v>
      </c>
      <c r="CO88" s="20">
        <v>25470</v>
      </c>
      <c r="CP88" s="20">
        <v>26277.69</v>
      </c>
      <c r="CQ88" s="20">
        <v>27103.52</v>
      </c>
      <c r="CR88" s="20">
        <v>27943.58</v>
      </c>
      <c r="CS88" s="20">
        <v>28793</v>
      </c>
      <c r="CT88" s="20">
        <v>29646</v>
      </c>
      <c r="CU88" s="20">
        <v>30487.82</v>
      </c>
      <c r="CV88" s="20">
        <v>31316.1</v>
      </c>
      <c r="CW88" s="20">
        <v>32128.48</v>
      </c>
      <c r="CX88" s="20">
        <v>32922.57</v>
      </c>
      <c r="CY88" s="20">
        <v>33696</v>
      </c>
      <c r="DA88" s="2">
        <v>51.9079706026458</v>
      </c>
      <c r="DB88" s="2">
        <v>51.5711798658857</v>
      </c>
      <c r="DC88" s="2">
        <v>50.865715641887</v>
      </c>
      <c r="DD88" s="2">
        <v>49.8254779874214</v>
      </c>
      <c r="DE88" s="2">
        <v>50.068084602551</v>
      </c>
      <c r="DF88" s="2">
        <v>50.2455825487945</v>
      </c>
      <c r="DG88" s="2">
        <v>51.0331111111111</v>
      </c>
      <c r="DH88" s="7">
        <f>PWT!DS88</f>
        <v>51.6849730149093</v>
      </c>
      <c r="DI88" s="7">
        <f>PWT!DX88</f>
        <v>52.1515906932574</v>
      </c>
      <c r="DK88" s="7">
        <v>3.51</v>
      </c>
      <c r="DL88" s="10">
        <v>2.82</v>
      </c>
      <c r="DM88" s="9">
        <v>2.71</v>
      </c>
    </row>
    <row r="89" spans="1:117" ht="12.75">
      <c r="A89" s="15" t="s">
        <v>88</v>
      </c>
      <c r="B89" s="15">
        <f t="shared" si="28"/>
        <v>5.48827731771581</v>
      </c>
      <c r="C89" s="15">
        <f t="shared" si="29"/>
        <v>4.271763333333334</v>
      </c>
      <c r="D89" s="15">
        <f t="shared" si="30"/>
        <v>3.93187</v>
      </c>
      <c r="E89" s="15">
        <f t="shared" si="31"/>
        <v>7.101899171888458</v>
      </c>
      <c r="F89" s="15"/>
      <c r="G89" s="7">
        <v>0.0229491</v>
      </c>
      <c r="H89" s="7">
        <v>0.0259277</v>
      </c>
      <c r="I89" s="7">
        <v>0.036366</v>
      </c>
      <c r="J89" s="7">
        <v>0.0536072</v>
      </c>
      <c r="K89" s="7">
        <v>0.0577435</v>
      </c>
      <c r="L89" s="7">
        <v>0.0597123</v>
      </c>
      <c r="M89" s="7">
        <v>0.051997</v>
      </c>
      <c r="N89" s="7">
        <v>0.0826641</v>
      </c>
      <c r="O89" s="7"/>
      <c r="P89" s="7">
        <f t="shared" si="33"/>
        <v>0.021666775501291282</v>
      </c>
      <c r="Q89" s="7">
        <f t="shared" si="20"/>
        <v>0.022871003531955387</v>
      </c>
      <c r="R89" s="7">
        <f t="shared" si="21"/>
        <v>0.03598108852394643</v>
      </c>
      <c r="S89" s="7">
        <f t="shared" si="22"/>
        <v>0.051618820236259674</v>
      </c>
      <c r="T89" s="7">
        <f t="shared" si="23"/>
        <v>0.058159764715763576</v>
      </c>
      <c r="U89" s="7">
        <f t="shared" si="24"/>
        <v>0.05741231243805615</v>
      </c>
      <c r="V89" s="7">
        <f t="shared" si="25"/>
        <v>0.05042807194289201</v>
      </c>
      <c r="W89" s="7">
        <f t="shared" si="26"/>
        <v>0.07990893148787322</v>
      </c>
      <c r="X89" s="7">
        <f t="shared" si="34"/>
        <v>0.10573322710654968</v>
      </c>
      <c r="Y89" s="7">
        <v>12</v>
      </c>
      <c r="Z89" s="7">
        <v>12</v>
      </c>
      <c r="AA89" s="2">
        <v>17.41800963</v>
      </c>
      <c r="AB89" s="2">
        <v>25.1188882</v>
      </c>
      <c r="AC89" s="2">
        <v>28.79210975</v>
      </c>
      <c r="AD89" s="2">
        <v>30.46757289</v>
      </c>
      <c r="AE89" s="2">
        <v>30.09889005</v>
      </c>
      <c r="AF89" s="2">
        <v>33.26437089</v>
      </c>
      <c r="AG89" s="2">
        <v>37.41279275</v>
      </c>
      <c r="AH89" s="2">
        <v>42.44854799</v>
      </c>
      <c r="AI89" s="2">
        <v>47.75166264</v>
      </c>
      <c r="AJ89" s="2">
        <v>54.10336375</v>
      </c>
      <c r="AK89" s="2">
        <v>56.38235338</v>
      </c>
      <c r="AL89" s="2">
        <v>59.12249792</v>
      </c>
      <c r="AM89" s="7" t="s">
        <v>0</v>
      </c>
      <c r="AN89" s="7" t="s">
        <v>0</v>
      </c>
      <c r="AO89" s="2">
        <v>81.92644581</v>
      </c>
      <c r="AP89" s="19">
        <v>10.77073716603721</v>
      </c>
      <c r="AQ89" s="19">
        <v>11.141468604173214</v>
      </c>
      <c r="AR89" s="19">
        <v>11.614367053384136</v>
      </c>
      <c r="AS89" s="19">
        <v>11.508231337739023</v>
      </c>
      <c r="AT89" s="19">
        <v>10.772551488443206</v>
      </c>
      <c r="AU89" s="7">
        <f t="shared" si="27"/>
        <v>9.878621572027408</v>
      </c>
      <c r="AV89" s="7">
        <f t="shared" si="32"/>
        <v>9.009756097560976</v>
      </c>
      <c r="AW89" s="7">
        <v>57983.60655737705</v>
      </c>
      <c r="AX89" s="7">
        <v>61500</v>
      </c>
      <c r="BA89" s="7">
        <v>2512</v>
      </c>
      <c r="BB89" s="7">
        <v>3010</v>
      </c>
      <c r="BC89" s="7">
        <v>3850</v>
      </c>
      <c r="BD89" s="7">
        <v>4608</v>
      </c>
      <c r="BE89" s="7">
        <v>5426</v>
      </c>
      <c r="BF89" s="7">
        <v>5886</v>
      </c>
      <c r="BG89" s="7">
        <v>5989</v>
      </c>
      <c r="BH89" s="7">
        <v>5868</v>
      </c>
      <c r="BI89" s="7">
        <v>5541</v>
      </c>
      <c r="BK89" s="20">
        <v>26392</v>
      </c>
      <c r="BL89" s="20">
        <v>27151.32</v>
      </c>
      <c r="BM89" s="20">
        <v>27964.16</v>
      </c>
      <c r="BN89" s="20">
        <v>28822.24</v>
      </c>
      <c r="BO89" s="20">
        <v>29717.28</v>
      </c>
      <c r="BP89" s="20">
        <v>30641</v>
      </c>
      <c r="BQ89" s="20">
        <v>31598.92</v>
      </c>
      <c r="BR89" s="20">
        <v>32596.56</v>
      </c>
      <c r="BS89" s="20">
        <v>33625.64</v>
      </c>
      <c r="BT89" s="20">
        <v>34677.88</v>
      </c>
      <c r="BU89" s="20">
        <v>35745</v>
      </c>
      <c r="BV89" s="20">
        <v>36844.94</v>
      </c>
      <c r="BW89" s="20">
        <v>37972.528</v>
      </c>
      <c r="BX89" s="20">
        <v>39111.552</v>
      </c>
      <c r="BY89" s="20">
        <v>40245.78</v>
      </c>
      <c r="BZ89" s="20">
        <v>41359</v>
      </c>
      <c r="CA89" s="20">
        <v>42462.02</v>
      </c>
      <c r="CB89" s="20">
        <v>43565.648</v>
      </c>
      <c r="CC89" s="20">
        <v>44653.672</v>
      </c>
      <c r="CD89" s="20">
        <v>45709.86</v>
      </c>
      <c r="CE89" s="20">
        <v>46718</v>
      </c>
      <c r="CF89" s="20">
        <v>47688.9</v>
      </c>
      <c r="CG89" s="20">
        <v>48633.368</v>
      </c>
      <c r="CH89" s="20">
        <v>49535.192</v>
      </c>
      <c r="CI89" s="20">
        <v>50378.14</v>
      </c>
      <c r="CJ89" s="20">
        <v>51146</v>
      </c>
      <c r="CK89" s="20">
        <v>51952.48</v>
      </c>
      <c r="CL89" s="20">
        <v>52799.04</v>
      </c>
      <c r="CM89" s="20">
        <v>53687.208</v>
      </c>
      <c r="CN89" s="20">
        <v>54618.62</v>
      </c>
      <c r="CO89" s="20">
        <v>55595</v>
      </c>
      <c r="CP89" s="20">
        <v>56504.488</v>
      </c>
      <c r="CQ89" s="20">
        <v>57343.26</v>
      </c>
      <c r="CR89" s="20">
        <v>58064</v>
      </c>
      <c r="CS89" s="20">
        <v>58718</v>
      </c>
      <c r="CT89" s="20">
        <v>59401</v>
      </c>
      <c r="CU89" s="20">
        <v>60003</v>
      </c>
      <c r="CV89" s="20">
        <v>59370.472</v>
      </c>
      <c r="CW89" s="20">
        <v>59793.5</v>
      </c>
      <c r="CX89" s="20">
        <v>60245.8</v>
      </c>
      <c r="CY89" s="20">
        <v>60728</v>
      </c>
      <c r="DA89" s="2">
        <v>52.7150102303728</v>
      </c>
      <c r="DB89" s="2">
        <v>51.5418005287034</v>
      </c>
      <c r="DC89" s="2">
        <v>52.1398355014687</v>
      </c>
      <c r="DD89" s="2">
        <v>54.2169121593849</v>
      </c>
      <c r="DE89" s="2">
        <v>57.4971601952138</v>
      </c>
      <c r="DF89" s="2">
        <v>61.0718959449419</v>
      </c>
      <c r="DG89" s="2">
        <v>64.29788614084</v>
      </c>
      <c r="DH89" s="7">
        <f>PWT!DS89</f>
        <v>66.8844703975431</v>
      </c>
      <c r="DI89" s="7">
        <f>PWT!DX89</f>
        <v>69.8112896851535</v>
      </c>
      <c r="DK89" s="7">
        <v>4.3</v>
      </c>
      <c r="DL89" s="11">
        <v>999</v>
      </c>
      <c r="DM89" s="9">
        <v>6.5</v>
      </c>
    </row>
    <row r="90" spans="1:117" ht="12.75">
      <c r="A90" s="15" t="s">
        <v>89</v>
      </c>
      <c r="B90" s="15">
        <f t="shared" si="28"/>
        <v>3.9845361947684474</v>
      </c>
      <c r="C90" s="15">
        <f t="shared" si="29"/>
        <v>2.8033183333333334</v>
      </c>
      <c r="D90" s="15">
        <f t="shared" si="30"/>
        <v>2.53226</v>
      </c>
      <c r="E90" s="15">
        <f t="shared" si="31"/>
        <v>5.926131150583204</v>
      </c>
      <c r="F90" s="15"/>
      <c r="G90" s="7">
        <v>0.003701</v>
      </c>
      <c r="H90" s="7">
        <v>0.0093471</v>
      </c>
      <c r="I90" s="7">
        <v>0.0137192</v>
      </c>
      <c r="J90" s="7">
        <v>0.0355344</v>
      </c>
      <c r="K90" s="7">
        <v>0.0643113</v>
      </c>
      <c r="L90" s="7">
        <v>0.0415861</v>
      </c>
      <c r="M90" s="7">
        <v>0.046291</v>
      </c>
      <c r="N90" s="7">
        <v>0.0534778</v>
      </c>
      <c r="O90" s="7"/>
      <c r="P90" s="7">
        <f t="shared" si="33"/>
        <v>0.0038659166957826017</v>
      </c>
      <c r="Q90" s="7">
        <f t="shared" si="20"/>
        <v>0.009820730253439535</v>
      </c>
      <c r="R90" s="7">
        <f t="shared" si="21"/>
        <v>0.015153426767688626</v>
      </c>
      <c r="S90" s="7">
        <f t="shared" si="22"/>
        <v>0.03983447787794426</v>
      </c>
      <c r="T90" s="7">
        <f t="shared" si="23"/>
        <v>0.07033608381784835</v>
      </c>
      <c r="U90" s="7">
        <f t="shared" si="24"/>
        <v>0.04692149095353119</v>
      </c>
      <c r="V90" s="7">
        <f t="shared" si="25"/>
        <v>0.054099172324523145</v>
      </c>
      <c r="W90" s="7">
        <f t="shared" si="26"/>
        <v>0.061324858602118094</v>
      </c>
      <c r="X90" s="7">
        <f t="shared" si="34"/>
        <v>0.08279329892704215</v>
      </c>
      <c r="Y90" s="7">
        <v>2</v>
      </c>
      <c r="Z90" s="7">
        <v>5</v>
      </c>
      <c r="AA90" s="2">
        <v>7.314511009</v>
      </c>
      <c r="AB90" s="2">
        <v>18.68792237</v>
      </c>
      <c r="AC90" s="2">
        <v>33.06503204</v>
      </c>
      <c r="AD90" s="2">
        <v>21.15752027</v>
      </c>
      <c r="AE90" s="2">
        <v>23.55737025</v>
      </c>
      <c r="AF90" s="2">
        <v>23.19750297</v>
      </c>
      <c r="AG90" s="2">
        <v>23.55077863</v>
      </c>
      <c r="AH90" s="2">
        <v>22.77437863</v>
      </c>
      <c r="AI90" s="2">
        <v>25.05813203</v>
      </c>
      <c r="AJ90" s="2">
        <v>26.74885298</v>
      </c>
      <c r="AK90" s="2">
        <v>27.19048164</v>
      </c>
      <c r="AL90" s="7" t="s">
        <v>0</v>
      </c>
      <c r="AM90" s="2">
        <v>33.51801275</v>
      </c>
      <c r="AN90" s="2">
        <v>36.20904618</v>
      </c>
      <c r="AO90" s="2">
        <v>39.12208207</v>
      </c>
      <c r="AP90" s="19">
        <v>10.792079207920793</v>
      </c>
      <c r="AQ90" s="19">
        <v>11.028446389496718</v>
      </c>
      <c r="AR90" s="19">
        <v>10.89866156787763</v>
      </c>
      <c r="AS90" s="19">
        <v>11.335095836087245</v>
      </c>
      <c r="AT90" s="19">
        <v>11.788154897494305</v>
      </c>
      <c r="AU90" s="7">
        <f t="shared" si="27"/>
        <v>11.922141119221411</v>
      </c>
      <c r="AV90" s="7">
        <f t="shared" si="32"/>
        <v>11.126016260162604</v>
      </c>
      <c r="AW90" s="7">
        <v>4500</v>
      </c>
      <c r="AX90" s="7">
        <v>5347.826086956521</v>
      </c>
      <c r="BA90" s="7">
        <v>155</v>
      </c>
      <c r="BB90" s="7">
        <v>167</v>
      </c>
      <c r="BC90" s="7">
        <v>218</v>
      </c>
      <c r="BD90" s="7">
        <v>252</v>
      </c>
      <c r="BE90" s="7">
        <v>285</v>
      </c>
      <c r="BF90" s="7">
        <v>343</v>
      </c>
      <c r="BG90" s="7">
        <v>414</v>
      </c>
      <c r="BH90" s="7">
        <v>490</v>
      </c>
      <c r="BI90" s="7">
        <v>595</v>
      </c>
      <c r="BK90" s="20">
        <v>1514</v>
      </c>
      <c r="BL90" s="20">
        <v>1536</v>
      </c>
      <c r="BM90" s="20">
        <v>1558</v>
      </c>
      <c r="BN90" s="20">
        <v>1581</v>
      </c>
      <c r="BO90" s="20">
        <v>1604</v>
      </c>
      <c r="BP90" s="20">
        <v>1627</v>
      </c>
      <c r="BQ90" s="20">
        <v>1699</v>
      </c>
      <c r="BR90" s="20">
        <v>1774</v>
      </c>
      <c r="BS90" s="20">
        <v>1853</v>
      </c>
      <c r="BT90" s="20">
        <v>1934</v>
      </c>
      <c r="BU90" s="20">
        <v>2020</v>
      </c>
      <c r="BV90" s="20">
        <v>2070</v>
      </c>
      <c r="BW90" s="20">
        <v>2121</v>
      </c>
      <c r="BX90" s="20">
        <v>2173</v>
      </c>
      <c r="BY90" s="20">
        <v>2227</v>
      </c>
      <c r="BZ90" s="20">
        <v>2285</v>
      </c>
      <c r="CA90" s="20">
        <v>2344.52</v>
      </c>
      <c r="CB90" s="20">
        <v>2407.28</v>
      </c>
      <c r="CC90" s="20">
        <v>2473.28</v>
      </c>
      <c r="CD90" s="20">
        <v>2542.52</v>
      </c>
      <c r="CE90" s="20">
        <v>2615</v>
      </c>
      <c r="CF90" s="20">
        <v>2690.72</v>
      </c>
      <c r="CG90" s="20">
        <v>2769.68</v>
      </c>
      <c r="CH90" s="20">
        <v>2851.88</v>
      </c>
      <c r="CI90" s="20">
        <v>2937.32</v>
      </c>
      <c r="CJ90" s="20">
        <v>3026</v>
      </c>
      <c r="CK90" s="20">
        <v>3117.2</v>
      </c>
      <c r="CL90" s="20">
        <v>3211.4</v>
      </c>
      <c r="CM90" s="20">
        <v>3308.6</v>
      </c>
      <c r="CN90" s="20">
        <v>3408.8</v>
      </c>
      <c r="CO90" s="20">
        <v>3512</v>
      </c>
      <c r="CP90" s="20">
        <v>3635</v>
      </c>
      <c r="CQ90" s="20">
        <v>3750</v>
      </c>
      <c r="CR90" s="20">
        <v>3870</v>
      </c>
      <c r="CS90" s="20">
        <v>3990</v>
      </c>
      <c r="CT90" s="20">
        <v>4110</v>
      </c>
      <c r="CU90" s="20">
        <v>4230</v>
      </c>
      <c r="CV90" s="20">
        <v>4135.17</v>
      </c>
      <c r="CW90" s="20">
        <v>4258.14</v>
      </c>
      <c r="CX90" s="20">
        <v>4388.6</v>
      </c>
      <c r="CY90" s="20">
        <v>4527</v>
      </c>
      <c r="DA90" s="2">
        <v>52.964311023622</v>
      </c>
      <c r="DB90" s="2">
        <v>52.2582834453268</v>
      </c>
      <c r="DC90" s="2">
        <v>52.0930238331678</v>
      </c>
      <c r="DD90" s="2">
        <v>51.7387853356891</v>
      </c>
      <c r="DE90" s="2">
        <v>51.2346685192537</v>
      </c>
      <c r="DF90" s="2">
        <v>51.1114448924731</v>
      </c>
      <c r="DG90" s="2">
        <v>51.3312713582392</v>
      </c>
      <c r="DH90" s="7">
        <f>PWT!DS90</f>
        <v>52.0023375959079</v>
      </c>
      <c r="DI90" s="7">
        <f>PWT!DX90</f>
        <v>52.5734481996907</v>
      </c>
      <c r="DK90" s="7">
        <v>0.22</v>
      </c>
      <c r="DL90" s="11">
        <v>999</v>
      </c>
      <c r="DM90" s="9">
        <v>3.33</v>
      </c>
    </row>
    <row r="91" spans="1:117" ht="12.75">
      <c r="A91" s="15" t="s">
        <v>205</v>
      </c>
      <c r="B91" s="15">
        <f t="shared" si="28"/>
        <v>10.565349529748861</v>
      </c>
      <c r="C91" s="15">
        <f t="shared" si="29"/>
        <v>9.587401666666667</v>
      </c>
      <c r="D91" s="15">
        <f t="shared" si="30"/>
        <v>8.908014</v>
      </c>
      <c r="E91" s="15">
        <f t="shared" si="31"/>
        <v>12.937533153547948</v>
      </c>
      <c r="F91" s="15"/>
      <c r="G91" s="7">
        <v>0.043775</v>
      </c>
      <c r="H91" s="7">
        <v>0.0689664</v>
      </c>
      <c r="I91" s="7">
        <v>0.0906464</v>
      </c>
      <c r="J91" s="7">
        <v>0.100617</v>
      </c>
      <c r="K91" s="7">
        <v>0.1413959</v>
      </c>
      <c r="L91" s="7">
        <v>0.1298434</v>
      </c>
      <c r="M91" s="7">
        <v>0.1261304</v>
      </c>
      <c r="N91" s="7">
        <v>0.1166435</v>
      </c>
      <c r="O91" s="7"/>
      <c r="P91" s="7">
        <f t="shared" si="33"/>
        <v>0.03989263463764193</v>
      </c>
      <c r="Q91" s="7">
        <f t="shared" si="20"/>
        <v>0.06548142932582295</v>
      </c>
      <c r="R91" s="7">
        <f t="shared" si="21"/>
        <v>0.0903738520179268</v>
      </c>
      <c r="S91" s="7">
        <f t="shared" si="22"/>
        <v>0.1004518912780446</v>
      </c>
      <c r="T91" s="7">
        <f t="shared" si="23"/>
        <v>0.1415985333266998</v>
      </c>
      <c r="U91" s="7">
        <f t="shared" si="24"/>
        <v>0.13801789387288949</v>
      </c>
      <c r="V91" s="7">
        <f t="shared" si="25"/>
        <v>0.1261634319269499</v>
      </c>
      <c r="W91" s="7">
        <f t="shared" si="26"/>
        <v>0.1167266119972251</v>
      </c>
      <c r="X91" s="7">
        <f t="shared" si="34"/>
        <v>0.13278034568017233</v>
      </c>
      <c r="Y91" s="7">
        <v>22</v>
      </c>
      <c r="Z91" s="7">
        <v>34</v>
      </c>
      <c r="AA91" s="2">
        <v>43.01626216</v>
      </c>
      <c r="AB91" s="2">
        <v>48.31157535</v>
      </c>
      <c r="AC91" s="2">
        <v>68.81615807</v>
      </c>
      <c r="AD91" s="2">
        <v>80.96888753</v>
      </c>
      <c r="AE91" s="2">
        <v>80.37212907</v>
      </c>
      <c r="AF91" s="2">
        <v>78.40314241</v>
      </c>
      <c r="AG91" s="2">
        <v>77.71681004</v>
      </c>
      <c r="AH91" s="2">
        <v>75.97922171</v>
      </c>
      <c r="AI91" s="2">
        <v>74.64854188</v>
      </c>
      <c r="AJ91" s="2">
        <v>73.94287175</v>
      </c>
      <c r="AK91" s="2">
        <v>73.95529709</v>
      </c>
      <c r="AL91" s="7" t="s">
        <v>0</v>
      </c>
      <c r="AM91" s="2">
        <v>80.33738474</v>
      </c>
      <c r="AN91" s="2">
        <v>78.57505823</v>
      </c>
      <c r="AO91" s="2">
        <v>80.79525862</v>
      </c>
      <c r="AP91" s="19">
        <v>11.225540679711637</v>
      </c>
      <c r="AQ91" s="19">
        <v>11.857707509881422</v>
      </c>
      <c r="AR91" s="19">
        <v>12.384473197781885</v>
      </c>
      <c r="AS91" s="19">
        <v>10.35653650254669</v>
      </c>
      <c r="AT91" s="19">
        <v>9.465020576131687</v>
      </c>
      <c r="AU91" s="7">
        <f t="shared" si="27"/>
        <v>9.984152139461171</v>
      </c>
      <c r="AV91" s="7">
        <f t="shared" si="32"/>
        <v>11.204545454545453</v>
      </c>
      <c r="AW91" s="7">
        <v>1258.0645161290322</v>
      </c>
      <c r="AX91" s="7">
        <v>1294.1176470588236</v>
      </c>
      <c r="BA91" s="7">
        <v>81</v>
      </c>
      <c r="BB91" s="7">
        <v>93</v>
      </c>
      <c r="BC91" s="7">
        <v>109</v>
      </c>
      <c r="BD91" s="7">
        <v>120</v>
      </c>
      <c r="BE91" s="7">
        <v>134</v>
      </c>
      <c r="BF91" s="7">
        <v>122</v>
      </c>
      <c r="BG91" s="7">
        <v>115</v>
      </c>
      <c r="BH91" s="7">
        <v>126</v>
      </c>
      <c r="BI91" s="7">
        <v>145</v>
      </c>
      <c r="BK91" s="20">
        <v>843</v>
      </c>
      <c r="BL91" s="20">
        <v>858.49</v>
      </c>
      <c r="BM91" s="20">
        <v>869.04</v>
      </c>
      <c r="BN91" s="20">
        <v>876.72</v>
      </c>
      <c r="BO91" s="20">
        <v>884.99</v>
      </c>
      <c r="BP91" s="20">
        <v>896</v>
      </c>
      <c r="BQ91" s="20">
        <v>909.34</v>
      </c>
      <c r="BR91" s="20">
        <v>925.33</v>
      </c>
      <c r="BS91" s="20">
        <v>942.48</v>
      </c>
      <c r="BT91" s="20">
        <v>958.22</v>
      </c>
      <c r="BU91" s="20">
        <v>971</v>
      </c>
      <c r="BV91" s="20">
        <v>981.32</v>
      </c>
      <c r="BW91" s="20">
        <v>989.14</v>
      </c>
      <c r="BX91" s="20">
        <v>995.65</v>
      </c>
      <c r="BY91" s="20">
        <v>1002.84</v>
      </c>
      <c r="BZ91" s="20">
        <v>1012</v>
      </c>
      <c r="CA91" s="20">
        <v>1022.8</v>
      </c>
      <c r="CB91" s="20">
        <v>1035.08</v>
      </c>
      <c r="CC91" s="20">
        <v>1049</v>
      </c>
      <c r="CD91" s="20">
        <v>1064.67</v>
      </c>
      <c r="CE91" s="20">
        <v>1082</v>
      </c>
      <c r="CF91" s="20">
        <v>1101.04</v>
      </c>
      <c r="CG91" s="20">
        <v>1122.09</v>
      </c>
      <c r="CH91" s="20">
        <v>1143.48</v>
      </c>
      <c r="CI91" s="20">
        <v>1162.64</v>
      </c>
      <c r="CJ91" s="20">
        <v>1178</v>
      </c>
      <c r="CK91" s="20">
        <v>1190.13</v>
      </c>
      <c r="CL91" s="20">
        <v>1199.47</v>
      </c>
      <c r="CM91" s="20">
        <v>1206.31</v>
      </c>
      <c r="CN91" s="20">
        <v>1211.23</v>
      </c>
      <c r="CO91" s="20">
        <v>1215</v>
      </c>
      <c r="CP91" s="20">
        <v>1226.13</v>
      </c>
      <c r="CQ91" s="20">
        <v>1235.98</v>
      </c>
      <c r="CR91" s="20">
        <v>1244.98</v>
      </c>
      <c r="CS91" s="20">
        <v>1253.51</v>
      </c>
      <c r="CT91" s="20">
        <v>1262</v>
      </c>
      <c r="CU91" s="20">
        <v>1270.17</v>
      </c>
      <c r="CV91" s="20">
        <v>1277.74</v>
      </c>
      <c r="CW91" s="20">
        <v>1285.14</v>
      </c>
      <c r="CX91" s="20">
        <v>1292.75</v>
      </c>
      <c r="CY91" s="20">
        <v>1301</v>
      </c>
      <c r="DA91" s="2">
        <v>52.9892052194543</v>
      </c>
      <c r="DB91" s="2">
        <v>53.8934151785714</v>
      </c>
      <c r="DC91" s="2">
        <v>53.4314727085479</v>
      </c>
      <c r="DD91" s="2">
        <v>57.0287450592885</v>
      </c>
      <c r="DE91" s="2">
        <v>60.1879020332717</v>
      </c>
      <c r="DF91" s="2">
        <v>60.7571392190153</v>
      </c>
      <c r="DG91" s="2">
        <v>60.2966995884774</v>
      </c>
      <c r="DH91" s="7">
        <f>PWT!DS91</f>
        <v>63.2466640253566</v>
      </c>
      <c r="DI91" s="7">
        <f>PWT!DX91</f>
        <v>68.1783243658724</v>
      </c>
      <c r="DK91" s="7">
        <v>4.6</v>
      </c>
      <c r="DL91" s="11">
        <v>999</v>
      </c>
      <c r="DM91" s="9">
        <v>7.76</v>
      </c>
    </row>
    <row r="92" spans="1:117" ht="12.75">
      <c r="A92" s="15" t="s">
        <v>91</v>
      </c>
      <c r="B92" s="15">
        <f t="shared" si="28"/>
        <v>6.605013928048368</v>
      </c>
      <c r="C92" s="15">
        <f t="shared" si="29"/>
        <v>4.576406666666666</v>
      </c>
      <c r="D92" s="15">
        <f t="shared" si="30"/>
        <v>3.9403420000000002</v>
      </c>
      <c r="E92" s="15">
        <f t="shared" si="31"/>
        <v>9.09397907048706</v>
      </c>
      <c r="F92" s="15"/>
      <c r="G92" s="7">
        <v>0.0193441</v>
      </c>
      <c r="H92" s="7">
        <v>0.0267921</v>
      </c>
      <c r="I92" s="7">
        <v>0.0480451</v>
      </c>
      <c r="J92" s="7">
        <v>0.045571</v>
      </c>
      <c r="K92" s="7">
        <v>0.0572648</v>
      </c>
      <c r="L92" s="7">
        <v>0.0775673</v>
      </c>
      <c r="M92" s="7">
        <v>0.0811848</v>
      </c>
      <c r="N92" s="7">
        <v>0.1075199</v>
      </c>
      <c r="O92" s="7"/>
      <c r="P92" s="7" t="e">
        <f t="shared" si="33"/>
        <v>#DIV/0!</v>
      </c>
      <c r="Q92" s="7">
        <f t="shared" si="20"/>
        <v>0.025137865142569583</v>
      </c>
      <c r="R92" s="7">
        <f t="shared" si="21"/>
        <v>0.048064849814348116</v>
      </c>
      <c r="S92" s="7">
        <f t="shared" si="22"/>
        <v>0.04550753593521909</v>
      </c>
      <c r="T92" s="7">
        <f t="shared" si="23"/>
        <v>0.05718855739764881</v>
      </c>
      <c r="U92" s="7">
        <f t="shared" si="24"/>
        <v>0.0768617525817047</v>
      </c>
      <c r="V92" s="7">
        <f t="shared" si="25"/>
        <v>0.08159502424038735</v>
      </c>
      <c r="W92" s="7">
        <f t="shared" si="26"/>
        <v>0.1068599116093145</v>
      </c>
      <c r="X92" s="7">
        <f t="shared" si="34"/>
        <v>0.13182214191503858</v>
      </c>
      <c r="Y92" s="7">
        <v>11</v>
      </c>
      <c r="Z92" s="7">
        <v>15</v>
      </c>
      <c r="AA92" s="2">
        <v>22.69050387</v>
      </c>
      <c r="AB92" s="2">
        <v>21.05374601</v>
      </c>
      <c r="AC92" s="2">
        <v>27.0412951</v>
      </c>
      <c r="AD92" s="2">
        <v>38.91275899</v>
      </c>
      <c r="AE92" s="2">
        <v>44.86183613</v>
      </c>
      <c r="AF92" s="2">
        <v>45.88563491</v>
      </c>
      <c r="AG92" s="2">
        <v>48.59822816</v>
      </c>
      <c r="AH92" s="2">
        <v>53.20377286</v>
      </c>
      <c r="AI92" s="2">
        <v>56.80546549</v>
      </c>
      <c r="AJ92" s="2">
        <v>60.43195207</v>
      </c>
      <c r="AK92" s="2">
        <v>64.64587957</v>
      </c>
      <c r="AL92" s="2">
        <v>68.43980044</v>
      </c>
      <c r="AM92" s="2">
        <v>72.87472213</v>
      </c>
      <c r="AN92" s="2">
        <v>74.56323856</v>
      </c>
      <c r="AO92" s="2">
        <v>78.28363626</v>
      </c>
      <c r="AP92" s="19">
        <v>10.59098888238736</v>
      </c>
      <c r="AQ92" s="19">
        <v>11.388344323649974</v>
      </c>
      <c r="AR92" s="19">
        <v>11.544486215538848</v>
      </c>
      <c r="AS92" s="19">
        <v>11.168045344191997</v>
      </c>
      <c r="AT92" s="19">
        <v>10.581167238842571</v>
      </c>
      <c r="AU92" s="7">
        <f t="shared" si="27"/>
        <v>10.706112196483394</v>
      </c>
      <c r="AV92" s="7">
        <f t="shared" si="32"/>
        <v>10.853333333333333</v>
      </c>
      <c r="AW92" s="7">
        <v>8909.09090909091</v>
      </c>
      <c r="AX92" s="7">
        <v>9545.454545454546</v>
      </c>
      <c r="BA92" s="7">
        <v>357</v>
      </c>
      <c r="BB92" s="7">
        <v>389</v>
      </c>
      <c r="BC92" s="7">
        <v>543</v>
      </c>
      <c r="BD92" s="7">
        <v>639</v>
      </c>
      <c r="BE92" s="7">
        <v>737</v>
      </c>
      <c r="BF92" s="7">
        <v>811</v>
      </c>
      <c r="BG92" s="7">
        <v>863</v>
      </c>
      <c r="BH92" s="7">
        <v>959</v>
      </c>
      <c r="BI92" s="7">
        <v>1036</v>
      </c>
      <c r="BK92" s="20"/>
      <c r="BL92" s="20">
        <v>4277.37</v>
      </c>
      <c r="BM92" s="20">
        <v>4350.81</v>
      </c>
      <c r="BN92" s="20">
        <v>4436.64</v>
      </c>
      <c r="BO92" s="20">
        <v>4530.84</v>
      </c>
      <c r="BP92" s="20">
        <v>4630</v>
      </c>
      <c r="BQ92" s="20">
        <v>4731.4</v>
      </c>
      <c r="BR92" s="20">
        <v>4832.92</v>
      </c>
      <c r="BS92" s="20">
        <v>4933.13</v>
      </c>
      <c r="BT92" s="20">
        <v>5031.21</v>
      </c>
      <c r="BU92" s="20">
        <v>5127</v>
      </c>
      <c r="BV92" s="20">
        <v>5208.17</v>
      </c>
      <c r="BW92" s="20">
        <v>5294.36</v>
      </c>
      <c r="BX92" s="20">
        <v>5388.74</v>
      </c>
      <c r="BY92" s="20">
        <v>5493.74</v>
      </c>
      <c r="BZ92" s="20">
        <v>5611</v>
      </c>
      <c r="CA92" s="20">
        <v>5742.3</v>
      </c>
      <c r="CB92" s="20">
        <v>5889.6</v>
      </c>
      <c r="CC92" s="20">
        <v>6049.4</v>
      </c>
      <c r="CD92" s="20">
        <v>6215.57</v>
      </c>
      <c r="CE92" s="20">
        <v>6384</v>
      </c>
      <c r="CF92" s="20">
        <v>6555.38</v>
      </c>
      <c r="CG92" s="20">
        <v>6729.64</v>
      </c>
      <c r="CH92" s="20">
        <v>6905.9</v>
      </c>
      <c r="CI92" s="20">
        <v>7043.93</v>
      </c>
      <c r="CJ92" s="20">
        <v>7261.79</v>
      </c>
      <c r="CK92" s="20">
        <v>7494.1</v>
      </c>
      <c r="CL92" s="20">
        <v>7686.26</v>
      </c>
      <c r="CM92" s="20">
        <v>7859.16</v>
      </c>
      <c r="CN92" s="20">
        <v>7960.26</v>
      </c>
      <c r="CO92" s="20">
        <v>8156</v>
      </c>
      <c r="CP92" s="20">
        <v>8341.13</v>
      </c>
      <c r="CQ92" s="20">
        <v>8514.7</v>
      </c>
      <c r="CR92" s="20">
        <v>8675.83</v>
      </c>
      <c r="CS92" s="20">
        <v>8823.69</v>
      </c>
      <c r="CT92" s="20">
        <v>8957.5</v>
      </c>
      <c r="CU92" s="20">
        <v>9089.3</v>
      </c>
      <c r="CV92" s="20">
        <v>9215</v>
      </c>
      <c r="CW92" s="20">
        <v>9333.3</v>
      </c>
      <c r="CX92" s="20">
        <v>9455.9</v>
      </c>
      <c r="CY92" s="20">
        <v>9563.5</v>
      </c>
      <c r="DA92" s="2">
        <v>52.469969201611</v>
      </c>
      <c r="DB92" s="2">
        <v>50.133898488121</v>
      </c>
      <c r="DC92" s="2">
        <v>49.9980495416423</v>
      </c>
      <c r="DD92" s="2">
        <v>52.687385492782</v>
      </c>
      <c r="DE92" s="2">
        <v>54.5874686716792</v>
      </c>
      <c r="DF92" s="2">
        <v>56.5404043325675</v>
      </c>
      <c r="DG92" s="2">
        <v>58.1764139605612</v>
      </c>
      <c r="DH92" s="7">
        <f>PWT!DS92</f>
        <v>60.5457415573542</v>
      </c>
      <c r="DI92" s="7">
        <f>PWT!DX92</f>
        <v>64.4533904951116</v>
      </c>
      <c r="DK92" s="7">
        <v>0.61</v>
      </c>
      <c r="DL92" s="11">
        <v>999</v>
      </c>
      <c r="DM92" s="9">
        <v>5.02</v>
      </c>
    </row>
    <row r="93" spans="1:117" ht="12.75">
      <c r="A93" s="15" t="s">
        <v>92</v>
      </c>
      <c r="B93" s="15">
        <f t="shared" si="28"/>
        <v>6.462671085532119</v>
      </c>
      <c r="C93" s="15">
        <f t="shared" si="29"/>
        <v>5.1296833333333325</v>
      </c>
      <c r="D93" s="15">
        <f t="shared" si="30"/>
        <v>4.6186560000000005</v>
      </c>
      <c r="E93" s="15">
        <f t="shared" si="31"/>
        <v>8.386437953957817</v>
      </c>
      <c r="F93" s="15"/>
      <c r="G93" s="7">
        <v>0.0210884</v>
      </c>
      <c r="H93" s="7">
        <v>0.029411</v>
      </c>
      <c r="I93" s="7">
        <v>0.0511329</v>
      </c>
      <c r="J93" s="7">
        <v>0.0606862</v>
      </c>
      <c r="K93" s="7">
        <v>0.0686143</v>
      </c>
      <c r="L93" s="7">
        <v>0.0768482</v>
      </c>
      <c r="M93" s="7">
        <v>0.0857552</v>
      </c>
      <c r="N93" s="7">
        <v>0.1009523</v>
      </c>
      <c r="O93" s="7"/>
      <c r="P93" s="7">
        <f t="shared" si="33"/>
        <v>0</v>
      </c>
      <c r="Q93" s="7">
        <f t="shared" si="20"/>
        <v>0</v>
      </c>
      <c r="R93" s="7">
        <f t="shared" si="21"/>
        <v>0.05039149678188048</v>
      </c>
      <c r="S93" s="7">
        <f t="shared" si="22"/>
        <v>0.057117311209194346</v>
      </c>
      <c r="T93" s="7">
        <f t="shared" si="23"/>
        <v>0.0658478659228307</v>
      </c>
      <c r="U93" s="7">
        <f t="shared" si="24"/>
        <v>0.07300850274912295</v>
      </c>
      <c r="V93" s="7">
        <f t="shared" si="25"/>
        <v>0.08502415738229603</v>
      </c>
      <c r="W93" s="7">
        <f t="shared" si="26"/>
        <v>0.09882470954973754</v>
      </c>
      <c r="X93" s="7">
        <f>AN93*AV93/DI93/100</f>
        <v>0.08927948814815329</v>
      </c>
      <c r="Y93" s="7">
        <v>15</v>
      </c>
      <c r="Z93" s="7">
        <v>17</v>
      </c>
      <c r="AA93" s="2">
        <v>26.04978559</v>
      </c>
      <c r="AB93" s="2">
        <v>29.47105485</v>
      </c>
      <c r="AC93" s="2">
        <v>34.64519784</v>
      </c>
      <c r="AD93" s="2">
        <v>41.55168733</v>
      </c>
      <c r="AE93" s="2">
        <v>47.33097085</v>
      </c>
      <c r="AF93" s="2">
        <v>48.67775837</v>
      </c>
      <c r="AG93" s="2">
        <v>51.75202799</v>
      </c>
      <c r="AH93" s="2">
        <v>53.40722225</v>
      </c>
      <c r="AI93" s="2">
        <v>56.32310124</v>
      </c>
      <c r="AJ93" s="2">
        <v>56.95211873</v>
      </c>
      <c r="AK93" s="2">
        <v>58.22112987</v>
      </c>
      <c r="AL93" s="2">
        <v>60.3162036</v>
      </c>
      <c r="AM93" s="7" t="s">
        <v>0</v>
      </c>
      <c r="AN93" s="2">
        <v>57.73225293</v>
      </c>
      <c r="AO93" s="7">
        <v>73</v>
      </c>
      <c r="AP93" s="19">
        <v>10.536377829820452</v>
      </c>
      <c r="AQ93" s="19">
        <v>10.732854278074866</v>
      </c>
      <c r="AR93" s="19">
        <v>10.651352191482747</v>
      </c>
      <c r="AS93" s="19">
        <v>10.435149863760216</v>
      </c>
      <c r="AT93" s="19">
        <v>10.908362543815723</v>
      </c>
      <c r="AU93" s="7">
        <f t="shared" si="27"/>
        <v>10.879862440385427</v>
      </c>
      <c r="AV93" s="7">
        <f t="shared" si="32"/>
        <v>10.172547601831766</v>
      </c>
      <c r="AW93" s="7">
        <v>62646.153846153844</v>
      </c>
      <c r="AX93" s="7">
        <v>68016.39344262295</v>
      </c>
      <c r="BA93" s="8"/>
      <c r="BB93" s="8"/>
      <c r="BH93" s="7">
        <v>6707</v>
      </c>
      <c r="BI93" s="7">
        <v>6919</v>
      </c>
      <c r="BK93" s="20">
        <v>27730.187</v>
      </c>
      <c r="BL93" s="20">
        <v>28461.702</v>
      </c>
      <c r="BM93" s="20">
        <v>29181.746</v>
      </c>
      <c r="BN93" s="20">
        <v>29900.882</v>
      </c>
      <c r="BO93" s="20">
        <v>30636.933</v>
      </c>
      <c r="BP93" s="20">
        <v>31401.471</v>
      </c>
      <c r="BQ93" s="20">
        <v>32191.301</v>
      </c>
      <c r="BR93" s="20">
        <v>33004.649</v>
      </c>
      <c r="BS93" s="20">
        <v>33843.663</v>
      </c>
      <c r="BT93" s="20">
        <v>34710.445</v>
      </c>
      <c r="BU93" s="20">
        <v>35605</v>
      </c>
      <c r="BV93" s="20">
        <v>36554</v>
      </c>
      <c r="BW93" s="20">
        <v>37502</v>
      </c>
      <c r="BX93" s="20">
        <v>38451</v>
      </c>
      <c r="BY93" s="20">
        <v>39037</v>
      </c>
      <c r="BZ93" s="20">
        <v>40026</v>
      </c>
      <c r="CA93" s="20">
        <v>40916</v>
      </c>
      <c r="CB93" s="20">
        <v>41769</v>
      </c>
      <c r="CC93" s="20">
        <v>42641</v>
      </c>
      <c r="CD93" s="20">
        <v>43531</v>
      </c>
      <c r="CE93" s="20">
        <v>44439</v>
      </c>
      <c r="CF93" s="20">
        <v>45540</v>
      </c>
      <c r="CG93" s="20">
        <v>46688</v>
      </c>
      <c r="CH93" s="20">
        <v>47864</v>
      </c>
      <c r="CI93" s="20">
        <v>49070</v>
      </c>
      <c r="CJ93" s="20">
        <v>50306</v>
      </c>
      <c r="CK93" s="20">
        <v>51433</v>
      </c>
      <c r="CL93" s="20">
        <v>52561</v>
      </c>
      <c r="CM93" s="20">
        <v>53715</v>
      </c>
      <c r="CN93" s="20">
        <v>54893</v>
      </c>
      <c r="CO93" s="20">
        <v>56203</v>
      </c>
      <c r="CP93" s="20">
        <v>57305</v>
      </c>
      <c r="CQ93" s="20">
        <v>58401</v>
      </c>
      <c r="CR93" s="20">
        <v>59491</v>
      </c>
      <c r="CS93" s="20">
        <v>60573</v>
      </c>
      <c r="CT93" s="20">
        <v>61646</v>
      </c>
      <c r="CU93" s="20">
        <v>62695</v>
      </c>
      <c r="CV93" s="20">
        <v>63745</v>
      </c>
      <c r="CW93" s="20">
        <v>64789</v>
      </c>
      <c r="CX93" s="20">
        <v>65819</v>
      </c>
      <c r="CY93" s="20">
        <v>66835</v>
      </c>
      <c r="DA93" s="2">
        <v>55.2328288923625</v>
      </c>
      <c r="DB93" s="2">
        <v>53.8172093993772</v>
      </c>
      <c r="DC93" s="2">
        <v>54.4675988788539</v>
      </c>
      <c r="DD93" s="2">
        <v>55.3787512804497</v>
      </c>
      <c r="DE93" s="2">
        <v>56.0410271108713</v>
      </c>
      <c r="DF93" s="2">
        <v>59.3900803404526</v>
      </c>
      <c r="DG93" s="2">
        <v>60.7243171209692</v>
      </c>
      <c r="DH93" s="7">
        <f>PWT!DS93</f>
        <v>62.70002920262</v>
      </c>
      <c r="DI93" s="7">
        <f>PWT!DX93</f>
        <v>65.78040525018</v>
      </c>
      <c r="DK93" s="7">
        <v>1.92</v>
      </c>
      <c r="DL93" s="10">
        <v>2.61</v>
      </c>
      <c r="DM93" s="9">
        <v>5.29</v>
      </c>
    </row>
    <row r="94" spans="1:117" ht="12.75">
      <c r="A94" s="15" t="s">
        <v>93</v>
      </c>
      <c r="B94" s="15">
        <f t="shared" si="28"/>
        <v>1.8042476334682565</v>
      </c>
      <c r="C94" s="15">
        <f t="shared" si="29"/>
        <v>1.0385983333333333</v>
      </c>
      <c r="D94" s="15">
        <f t="shared" si="30"/>
        <v>0.805202</v>
      </c>
      <c r="E94" s="15">
        <f t="shared" si="31"/>
        <v>2.655939740242862</v>
      </c>
      <c r="F94" s="15"/>
      <c r="G94" s="7">
        <v>0.006008</v>
      </c>
      <c r="H94" s="7">
        <v>0.0081026</v>
      </c>
      <c r="I94" s="7">
        <v>0.0076304</v>
      </c>
      <c r="J94" s="7">
        <v>0.0078443</v>
      </c>
      <c r="K94" s="7">
        <v>0.0106748</v>
      </c>
      <c r="L94" s="7">
        <v>0.0220558</v>
      </c>
      <c r="M94" s="7">
        <v>0.0284041</v>
      </c>
      <c r="N94" s="7">
        <v>0.026637</v>
      </c>
      <c r="O94" s="7"/>
      <c r="P94" s="7">
        <f t="shared" si="33"/>
        <v>0</v>
      </c>
      <c r="Q94" s="7">
        <f t="shared" si="20"/>
        <v>0</v>
      </c>
      <c r="R94" s="7">
        <f t="shared" si="21"/>
        <v>0.00753637642408504</v>
      </c>
      <c r="S94" s="7">
        <f t="shared" si="22"/>
        <v>0.007647304991978441</v>
      </c>
      <c r="T94" s="7">
        <f t="shared" si="23"/>
        <v>0.010237667295360306</v>
      </c>
      <c r="U94" s="7">
        <f t="shared" si="24"/>
        <v>0.021349093788330612</v>
      </c>
      <c r="V94" s="7">
        <f t="shared" si="25"/>
        <v>0.029137173621346695</v>
      </c>
      <c r="W94" s="7">
        <f t="shared" si="26"/>
        <v>0.02901363516564805</v>
      </c>
      <c r="X94" s="7">
        <f aca="true" t="shared" si="35" ref="X94:X100">AO94*AV94/DI94/100</f>
        <v>0.04264865184649504</v>
      </c>
      <c r="Y94" s="7">
        <v>5</v>
      </c>
      <c r="Z94" s="7">
        <v>8</v>
      </c>
      <c r="AA94" s="2">
        <v>3.726296739</v>
      </c>
      <c r="AB94" s="2">
        <v>3.75651798</v>
      </c>
      <c r="AC94" s="2">
        <v>4.988051381</v>
      </c>
      <c r="AD94" s="2">
        <v>9.965315621</v>
      </c>
      <c r="AE94" s="2">
        <v>13.23401003</v>
      </c>
      <c r="AF94" s="2">
        <v>12.14187377</v>
      </c>
      <c r="AG94" s="2">
        <v>11.79621908</v>
      </c>
      <c r="AH94" s="2">
        <v>11.43754403</v>
      </c>
      <c r="AI94" s="2">
        <v>11.71295686</v>
      </c>
      <c r="AJ94" s="2">
        <v>11.98013048</v>
      </c>
      <c r="AK94" s="2">
        <v>12.74055556</v>
      </c>
      <c r="AL94" s="7" t="s">
        <v>0</v>
      </c>
      <c r="AM94" s="2">
        <v>15.19836658</v>
      </c>
      <c r="AN94" s="2">
        <v>15.19807923</v>
      </c>
      <c r="AO94" s="2">
        <v>18.60389341</v>
      </c>
      <c r="AP94" s="19">
        <v>10.230454545454544</v>
      </c>
      <c r="AQ94" s="19">
        <v>10.188173455978975</v>
      </c>
      <c r="AR94" s="19">
        <v>10.183922829581993</v>
      </c>
      <c r="AS94" s="19">
        <v>10.621076233183857</v>
      </c>
      <c r="AT94" s="19">
        <v>10.870468277945621</v>
      </c>
      <c r="AU94" s="7">
        <f t="shared" si="27"/>
        <v>11.837437395659432</v>
      </c>
      <c r="AV94" s="7">
        <f t="shared" si="32"/>
        <v>11.237278106508876</v>
      </c>
      <c r="AW94" s="7">
        <v>20764.70588235294</v>
      </c>
      <c r="AX94" s="7">
        <v>24142.85714285714</v>
      </c>
      <c r="BA94" s="8"/>
      <c r="BB94" s="8"/>
      <c r="BH94" s="7">
        <v>2269</v>
      </c>
      <c r="BI94" s="7">
        <v>2713</v>
      </c>
      <c r="BK94" s="20">
        <v>6562</v>
      </c>
      <c r="BL94" s="20">
        <v>6768</v>
      </c>
      <c r="BM94" s="20">
        <v>7034.59</v>
      </c>
      <c r="BN94" s="20">
        <v>7345.77</v>
      </c>
      <c r="BO94" s="20">
        <v>7687.35</v>
      </c>
      <c r="BP94" s="20">
        <v>8047</v>
      </c>
      <c r="BQ94" s="20">
        <v>8414.19</v>
      </c>
      <c r="BR94" s="20">
        <v>8780.24</v>
      </c>
      <c r="BS94" s="20">
        <v>9138.27</v>
      </c>
      <c r="BT94" s="20">
        <v>9483.26</v>
      </c>
      <c r="BU94" s="20">
        <v>9812</v>
      </c>
      <c r="BV94" s="20">
        <v>10119.79</v>
      </c>
      <c r="BW94" s="20">
        <v>10400.45</v>
      </c>
      <c r="BX94" s="20">
        <v>10666.21</v>
      </c>
      <c r="BY94" s="20">
        <v>10937.74</v>
      </c>
      <c r="BZ94" s="20">
        <v>11227.6</v>
      </c>
      <c r="CA94" s="20">
        <v>11534.24</v>
      </c>
      <c r="CB94" s="20">
        <v>11861.88</v>
      </c>
      <c r="CC94" s="20">
        <v>12196.85</v>
      </c>
      <c r="CD94" s="20">
        <v>12516.09</v>
      </c>
      <c r="CE94" s="20">
        <v>12806.9</v>
      </c>
      <c r="CF94" s="20">
        <v>13078.75</v>
      </c>
      <c r="CG94" s="20">
        <v>13339.65</v>
      </c>
      <c r="CH94" s="20">
        <v>13596.1</v>
      </c>
      <c r="CI94" s="20">
        <v>13857.08</v>
      </c>
      <c r="CJ94" s="20">
        <v>14134</v>
      </c>
      <c r="CK94" s="20">
        <v>14460.24</v>
      </c>
      <c r="CL94" s="20">
        <v>14838.94</v>
      </c>
      <c r="CM94" s="20">
        <v>15273.8</v>
      </c>
      <c r="CN94" s="20">
        <v>15769.14</v>
      </c>
      <c r="CO94" s="20">
        <v>16330</v>
      </c>
      <c r="CP94" s="20">
        <v>16894.46</v>
      </c>
      <c r="CQ94" s="20">
        <v>17461.53</v>
      </c>
      <c r="CR94" s="20">
        <v>18030.2</v>
      </c>
      <c r="CS94" s="20">
        <v>18599.39</v>
      </c>
      <c r="CT94" s="20">
        <v>19168</v>
      </c>
      <c r="CU94" s="20">
        <v>19740.95</v>
      </c>
      <c r="CV94" s="20">
        <v>20420</v>
      </c>
      <c r="CW94" s="20">
        <v>21040</v>
      </c>
      <c r="CX94" s="20">
        <v>21620</v>
      </c>
      <c r="CY94" s="20">
        <v>22210</v>
      </c>
      <c r="DA94" s="2">
        <v>51.2649344711978</v>
      </c>
      <c r="DB94" s="2">
        <v>51.1650267180316</v>
      </c>
      <c r="DC94" s="2">
        <v>50.58360578883</v>
      </c>
      <c r="DD94" s="2">
        <v>50.0464631800207</v>
      </c>
      <c r="DE94" s="2">
        <v>49.6186571301408</v>
      </c>
      <c r="DF94" s="2">
        <v>49.5769881137682</v>
      </c>
      <c r="DG94" s="2">
        <v>49.3733153704838</v>
      </c>
      <c r="DH94" s="7">
        <f>PWT!DS94</f>
        <v>48.8784131113423</v>
      </c>
      <c r="DI94" s="7">
        <f>PWT!DX94</f>
        <v>49.0184601530842</v>
      </c>
      <c r="DK94" s="7">
        <v>1.15</v>
      </c>
      <c r="DL94" s="10">
        <v>1.44</v>
      </c>
      <c r="DM94" s="9">
        <v>3.51</v>
      </c>
    </row>
    <row r="95" spans="1:117" ht="12.75">
      <c r="A95" s="15" t="s">
        <v>94</v>
      </c>
      <c r="B95" s="15">
        <f t="shared" si="28"/>
        <v>9.904750162760983</v>
      </c>
      <c r="C95" s="15">
        <f t="shared" si="29"/>
        <v>8.940848333333335</v>
      </c>
      <c r="D95" s="15">
        <f t="shared" si="30"/>
        <v>8.686696000000001</v>
      </c>
      <c r="E95" s="15">
        <f t="shared" si="31"/>
        <v>11.269706292969769</v>
      </c>
      <c r="F95" s="15"/>
      <c r="G95" s="7">
        <v>0.0691934</v>
      </c>
      <c r="H95" s="7">
        <v>0.0801147</v>
      </c>
      <c r="I95" s="7">
        <v>0.0814329</v>
      </c>
      <c r="J95" s="7">
        <v>0.0972012</v>
      </c>
      <c r="K95" s="7">
        <v>0.1063926</v>
      </c>
      <c r="L95" s="7">
        <v>0.1021161</v>
      </c>
      <c r="M95" s="7">
        <v>0.0871362</v>
      </c>
      <c r="N95" s="7">
        <v>0.1246364</v>
      </c>
      <c r="O95" s="7"/>
      <c r="P95" s="7">
        <f t="shared" si="33"/>
        <v>0</v>
      </c>
      <c r="Q95" s="7">
        <f t="shared" si="20"/>
        <v>0</v>
      </c>
      <c r="R95" s="7">
        <f t="shared" si="21"/>
        <v>0.08185790599924075</v>
      </c>
      <c r="S95" s="7">
        <f t="shared" si="22"/>
        <v>0.0969297397040779</v>
      </c>
      <c r="T95" s="7">
        <f t="shared" si="23"/>
        <v>0.10536491663231491</v>
      </c>
      <c r="U95" s="7">
        <f t="shared" si="24"/>
        <v>0.10317385891102732</v>
      </c>
      <c r="V95" s="7">
        <f t="shared" si="25"/>
        <v>0.08677355908726328</v>
      </c>
      <c r="W95" s="7">
        <f t="shared" si="26"/>
        <v>0.12181681875625378</v>
      </c>
      <c r="X95" s="7">
        <f t="shared" si="35"/>
        <v>0.14602359589223463</v>
      </c>
      <c r="Y95" s="7">
        <v>68</v>
      </c>
      <c r="Z95" s="7">
        <v>68</v>
      </c>
      <c r="AA95" s="2">
        <v>73.10536129</v>
      </c>
      <c r="AB95" s="2">
        <v>82.39094615</v>
      </c>
      <c r="AC95" s="2">
        <v>83.47601645</v>
      </c>
      <c r="AD95" s="2">
        <v>83.70970087</v>
      </c>
      <c r="AE95" s="2">
        <v>85.47018657</v>
      </c>
      <c r="AF95" s="2">
        <v>88.58081683</v>
      </c>
      <c r="AG95" s="2">
        <v>127.2590478</v>
      </c>
      <c r="AH95" s="2">
        <v>130.4466829</v>
      </c>
      <c r="AI95" s="2">
        <v>133.6031872</v>
      </c>
      <c r="AJ95" s="2">
        <v>133.0614657</v>
      </c>
      <c r="AK95" s="2">
        <v>128.9574584</v>
      </c>
      <c r="AL95" s="2">
        <v>129.2268207</v>
      </c>
      <c r="AM95" s="2">
        <v>155.9162566</v>
      </c>
      <c r="AN95" s="2">
        <v>157.2294733</v>
      </c>
      <c r="AO95" s="2">
        <v>156.3929393</v>
      </c>
      <c r="AP95" s="19">
        <v>7.0331975560081474</v>
      </c>
      <c r="AQ95" s="19">
        <v>7.377892030848329</v>
      </c>
      <c r="AR95" s="19">
        <v>8.082051282051282</v>
      </c>
      <c r="AS95" s="19">
        <v>8.09019689987432</v>
      </c>
      <c r="AT95" s="19">
        <v>6.61223506743738</v>
      </c>
      <c r="AU95" s="7">
        <f t="shared" si="27"/>
        <v>5.939056848426944</v>
      </c>
      <c r="AV95" s="7">
        <f t="shared" si="32"/>
        <v>6.083022303140647</v>
      </c>
      <c r="AW95" s="7">
        <v>57722.22222222222</v>
      </c>
      <c r="AX95" s="7">
        <v>59378.37837837837</v>
      </c>
      <c r="BA95" s="8"/>
      <c r="BB95" s="8"/>
      <c r="BH95" s="7">
        <v>3481</v>
      </c>
      <c r="BI95" s="7">
        <v>3612</v>
      </c>
      <c r="BK95" s="20">
        <v>52373</v>
      </c>
      <c r="BL95" s="20">
        <v>52807</v>
      </c>
      <c r="BM95" s="20">
        <v>53292</v>
      </c>
      <c r="BN95" s="20">
        <v>53625</v>
      </c>
      <c r="BO95" s="20">
        <v>53991</v>
      </c>
      <c r="BP95" s="20">
        <v>54350</v>
      </c>
      <c r="BQ95" s="20">
        <v>54643</v>
      </c>
      <c r="BR95" s="20">
        <v>54959</v>
      </c>
      <c r="BS95" s="20">
        <v>55214</v>
      </c>
      <c r="BT95" s="20">
        <v>55461</v>
      </c>
      <c r="BU95" s="20">
        <v>55632</v>
      </c>
      <c r="BV95" s="20">
        <v>55928</v>
      </c>
      <c r="BW95" s="20">
        <v>56097</v>
      </c>
      <c r="BX95" s="20">
        <v>56223</v>
      </c>
      <c r="BY95" s="20">
        <v>56236</v>
      </c>
      <c r="BZ95" s="20">
        <v>56226</v>
      </c>
      <c r="CA95" s="20">
        <v>56216</v>
      </c>
      <c r="CB95" s="20">
        <v>56190</v>
      </c>
      <c r="CC95" s="20">
        <v>56178</v>
      </c>
      <c r="CD95" s="20">
        <v>56240</v>
      </c>
      <c r="CE95" s="20">
        <v>56330</v>
      </c>
      <c r="CF95" s="20">
        <v>56352</v>
      </c>
      <c r="CG95" s="20">
        <v>56318</v>
      </c>
      <c r="CH95" s="20">
        <v>56377</v>
      </c>
      <c r="CI95" s="20">
        <v>56506</v>
      </c>
      <c r="CJ95" s="20">
        <v>56685</v>
      </c>
      <c r="CK95" s="20">
        <v>56852</v>
      </c>
      <c r="CL95" s="20">
        <v>57009</v>
      </c>
      <c r="CM95" s="20">
        <v>57158</v>
      </c>
      <c r="CN95" s="20">
        <v>57358</v>
      </c>
      <c r="CO95" s="20">
        <v>57561</v>
      </c>
      <c r="CP95" s="20">
        <v>57808</v>
      </c>
      <c r="CQ95" s="20">
        <v>58013</v>
      </c>
      <c r="CR95" s="20">
        <v>58198</v>
      </c>
      <c r="CS95" s="20">
        <v>58401</v>
      </c>
      <c r="CT95" s="20">
        <v>58612</v>
      </c>
      <c r="CU95" s="20">
        <v>58807</v>
      </c>
      <c r="CV95" s="20">
        <v>59014</v>
      </c>
      <c r="CW95" s="20">
        <v>59237</v>
      </c>
      <c r="CX95" s="20">
        <v>59501</v>
      </c>
      <c r="CY95" s="20">
        <v>59756</v>
      </c>
      <c r="DA95" s="2">
        <v>65.0569113856376</v>
      </c>
      <c r="DB95" s="2">
        <v>64.7636916283349</v>
      </c>
      <c r="DC95" s="2">
        <v>62.8118252085131</v>
      </c>
      <c r="DD95" s="2">
        <v>62.7125902607335</v>
      </c>
      <c r="DE95" s="2">
        <v>64.0305584945855</v>
      </c>
      <c r="DF95" s="2">
        <v>65.6394913998412</v>
      </c>
      <c r="DG95" s="2">
        <v>65.1291673181494</v>
      </c>
      <c r="DH95" s="7">
        <f>PWT!DS95</f>
        <v>64.8727833476395</v>
      </c>
      <c r="DI95" s="7">
        <f>PWT!DX95</f>
        <v>65.149863760218</v>
      </c>
      <c r="DK95" s="7">
        <v>7.85</v>
      </c>
      <c r="DL95" s="10">
        <v>7.66</v>
      </c>
      <c r="DM95" s="9">
        <v>9.42</v>
      </c>
    </row>
    <row r="96" spans="1:117" ht="12.75">
      <c r="A96" s="15" t="s">
        <v>95</v>
      </c>
      <c r="B96" s="15">
        <f t="shared" si="28"/>
        <v>8.504959410990784</v>
      </c>
      <c r="C96" s="15">
        <f t="shared" si="29"/>
        <v>7.095045000000002</v>
      </c>
      <c r="D96" s="15">
        <f t="shared" si="30"/>
        <v>6.835332000000001</v>
      </c>
      <c r="E96" s="15">
        <f t="shared" si="31"/>
        <v>10.133756939783408</v>
      </c>
      <c r="F96" s="15"/>
      <c r="G96" s="7">
        <v>0.0464466</v>
      </c>
      <c r="H96" s="7">
        <v>0.0562567</v>
      </c>
      <c r="I96" s="7">
        <v>0.0752741</v>
      </c>
      <c r="J96" s="7">
        <v>0.0807811</v>
      </c>
      <c r="K96" s="7">
        <v>0.0830081</v>
      </c>
      <c r="L96" s="7">
        <v>0.0839361</v>
      </c>
      <c r="M96" s="7">
        <v>0.1089307</v>
      </c>
      <c r="N96" s="7">
        <v>0.1124117</v>
      </c>
      <c r="O96" s="7"/>
      <c r="P96" s="7">
        <f t="shared" si="33"/>
        <v>0.04646789799619193</v>
      </c>
      <c r="Q96" s="7">
        <f t="shared" si="20"/>
        <v>0.058848576257596215</v>
      </c>
      <c r="R96" s="7">
        <f t="shared" si="21"/>
        <v>0.07512029621384628</v>
      </c>
      <c r="S96" s="7">
        <f t="shared" si="22"/>
        <v>0.08089465043501294</v>
      </c>
      <c r="T96" s="7">
        <f t="shared" si="23"/>
        <v>0.08297368120834031</v>
      </c>
      <c r="U96" s="7">
        <f t="shared" si="24"/>
        <v>0.09017036401048148</v>
      </c>
      <c r="V96" s="7">
        <f t="shared" si="25"/>
        <v>0.10892291107120597</v>
      </c>
      <c r="W96" s="7">
        <f t="shared" si="26"/>
        <v>0.11239382847096577</v>
      </c>
      <c r="X96" s="7">
        <f t="shared" si="35"/>
        <v>0.11841911851820472</v>
      </c>
      <c r="Y96" s="7">
        <v>37</v>
      </c>
      <c r="Z96" s="7">
        <v>46</v>
      </c>
      <c r="AA96" s="2">
        <v>58.75261285</v>
      </c>
      <c r="AB96" s="2">
        <v>60.53010143</v>
      </c>
      <c r="AC96" s="2">
        <v>61.52717701</v>
      </c>
      <c r="AD96" s="2">
        <v>71.91385435</v>
      </c>
      <c r="AE96" s="2">
        <v>81.25183311</v>
      </c>
      <c r="AF96" s="2">
        <v>84.08487499</v>
      </c>
      <c r="AG96" s="2">
        <v>83.08328076</v>
      </c>
      <c r="AH96" s="2">
        <v>81.8944616</v>
      </c>
      <c r="AI96" s="2">
        <v>81.52253036</v>
      </c>
      <c r="AJ96" s="2">
        <v>82.42095291</v>
      </c>
      <c r="AK96" s="2">
        <v>85.14224769</v>
      </c>
      <c r="AL96" s="7" t="s">
        <v>0</v>
      </c>
      <c r="AM96" s="7" t="s">
        <v>0</v>
      </c>
      <c r="AN96" s="7" t="s">
        <v>0</v>
      </c>
      <c r="AO96" s="2">
        <v>98.05524184</v>
      </c>
      <c r="AP96" s="19">
        <v>8.084045584045583</v>
      </c>
      <c r="AQ96" s="19">
        <v>8.377518557794273</v>
      </c>
      <c r="AR96" s="19">
        <v>8.44200411805079</v>
      </c>
      <c r="AS96" s="19">
        <v>7.809903622465936</v>
      </c>
      <c r="AT96" s="19">
        <v>8.370895041854476</v>
      </c>
      <c r="AU96" s="7">
        <f t="shared" si="27"/>
        <v>8.545680546923554</v>
      </c>
      <c r="AV96" s="7">
        <f t="shared" si="32"/>
        <v>7.549342105263158</v>
      </c>
      <c r="AW96" s="7">
        <v>3235.2941176470586</v>
      </c>
      <c r="AX96" s="7">
        <v>3377.777777777778</v>
      </c>
      <c r="BA96" s="7">
        <v>204</v>
      </c>
      <c r="BB96" s="7">
        <v>219</v>
      </c>
      <c r="BC96" s="7">
        <v>227</v>
      </c>
      <c r="BD96" s="7">
        <v>237</v>
      </c>
      <c r="BE96" s="7">
        <v>246</v>
      </c>
      <c r="BF96" s="7">
        <v>235</v>
      </c>
      <c r="BG96" s="7">
        <v>260</v>
      </c>
      <c r="BH96" s="7">
        <v>275</v>
      </c>
      <c r="BI96" s="7">
        <v>255</v>
      </c>
      <c r="BK96" s="20">
        <v>2538</v>
      </c>
      <c r="BL96" s="20">
        <v>2570</v>
      </c>
      <c r="BM96" s="20">
        <v>2603</v>
      </c>
      <c r="BN96" s="20">
        <v>2635</v>
      </c>
      <c r="BO96" s="20">
        <v>2665</v>
      </c>
      <c r="BP96" s="20">
        <v>2693</v>
      </c>
      <c r="BQ96" s="20">
        <v>2721</v>
      </c>
      <c r="BR96" s="20">
        <v>2747</v>
      </c>
      <c r="BS96" s="20">
        <v>2771</v>
      </c>
      <c r="BT96" s="20">
        <v>2792</v>
      </c>
      <c r="BU96" s="20">
        <v>2808</v>
      </c>
      <c r="BV96" s="20">
        <v>2818</v>
      </c>
      <c r="BW96" s="20">
        <v>2820</v>
      </c>
      <c r="BX96" s="20">
        <v>2821</v>
      </c>
      <c r="BY96" s="20">
        <v>2822</v>
      </c>
      <c r="BZ96" s="20">
        <v>2829</v>
      </c>
      <c r="CA96" s="20">
        <v>2845</v>
      </c>
      <c r="CB96" s="20">
        <v>2862</v>
      </c>
      <c r="CC96" s="20">
        <v>2879</v>
      </c>
      <c r="CD96" s="20">
        <v>2896</v>
      </c>
      <c r="CE96" s="20">
        <v>2914</v>
      </c>
      <c r="CF96" s="20">
        <v>2932</v>
      </c>
      <c r="CG96" s="20">
        <v>2951</v>
      </c>
      <c r="CH96" s="20">
        <v>2970</v>
      </c>
      <c r="CI96" s="20">
        <v>2989</v>
      </c>
      <c r="CJ96" s="20">
        <v>3009</v>
      </c>
      <c r="CK96" s="20">
        <v>3025</v>
      </c>
      <c r="CL96" s="20">
        <v>3042</v>
      </c>
      <c r="CM96" s="20">
        <v>3060</v>
      </c>
      <c r="CN96" s="20">
        <v>3077</v>
      </c>
      <c r="CO96" s="20">
        <v>3106</v>
      </c>
      <c r="CP96" s="20">
        <v>3126.32</v>
      </c>
      <c r="CQ96" s="20">
        <v>3148.28</v>
      </c>
      <c r="CR96" s="20">
        <v>3171.28</v>
      </c>
      <c r="CS96" s="20">
        <v>3194.72</v>
      </c>
      <c r="CT96" s="20">
        <v>3218</v>
      </c>
      <c r="CU96" s="20">
        <v>3241.52</v>
      </c>
      <c r="CV96" s="20">
        <v>3265</v>
      </c>
      <c r="CW96" s="20">
        <v>3289</v>
      </c>
      <c r="CX96" s="20">
        <v>3313</v>
      </c>
      <c r="CY96" s="20">
        <v>3337</v>
      </c>
      <c r="DA96" s="2">
        <v>64.0010717100079</v>
      </c>
      <c r="DB96" s="2">
        <v>63.5666951355366</v>
      </c>
      <c r="DC96" s="2">
        <v>63.2264280626781</v>
      </c>
      <c r="DD96" s="2">
        <v>62.6854860374691</v>
      </c>
      <c r="DE96" s="2">
        <v>62.5996911461908</v>
      </c>
      <c r="DF96" s="2">
        <v>62.2865702891326</v>
      </c>
      <c r="DG96" s="2">
        <v>62.4432968448165</v>
      </c>
      <c r="DH96" s="7">
        <f>PWT!DS96</f>
        <v>62.6674207582349</v>
      </c>
      <c r="DI96" s="7">
        <f>PWT!DX96</f>
        <v>62.5112376385975</v>
      </c>
      <c r="DK96" s="7">
        <v>5.36</v>
      </c>
      <c r="DL96" s="10">
        <v>5.66</v>
      </c>
      <c r="DM96" s="9">
        <v>7.56</v>
      </c>
    </row>
    <row r="97" spans="1:117" ht="12.75">
      <c r="A97" s="15" t="s">
        <v>194</v>
      </c>
      <c r="B97" s="15">
        <f t="shared" si="28"/>
        <v>11.399200093946432</v>
      </c>
      <c r="C97" s="15">
        <f t="shared" si="29"/>
        <v>12.146982</v>
      </c>
      <c r="D97" s="15">
        <f t="shared" si="30"/>
        <v>12.392382499999998</v>
      </c>
      <c r="E97" s="15">
        <f t="shared" si="31"/>
        <v>10.879630150314293</v>
      </c>
      <c r="F97" s="15"/>
      <c r="G97" s="7">
        <v>0.1094633</v>
      </c>
      <c r="H97" s="7"/>
      <c r="I97" s="7">
        <v>0.1287706</v>
      </c>
      <c r="J97" s="7">
        <v>0.1297206</v>
      </c>
      <c r="K97" s="7">
        <v>0.1277408</v>
      </c>
      <c r="L97" s="7">
        <v>0.1116538</v>
      </c>
      <c r="M97" s="7">
        <v>0.0992319</v>
      </c>
      <c r="N97" s="7">
        <v>0.1008399</v>
      </c>
      <c r="O97" s="7"/>
      <c r="P97" s="7">
        <f t="shared" si="33"/>
        <v>0</v>
      </c>
      <c r="Q97" s="7">
        <f t="shared" si="20"/>
        <v>0</v>
      </c>
      <c r="R97" s="7">
        <f t="shared" si="21"/>
        <v>0.12535081931303146</v>
      </c>
      <c r="S97" s="7">
        <f t="shared" si="22"/>
        <v>0.1274124570240956</v>
      </c>
      <c r="T97" s="7">
        <f t="shared" si="23"/>
        <v>0.12677914217203218</v>
      </c>
      <c r="U97" s="7">
        <f t="shared" si="24"/>
        <v>0.11343068688992826</v>
      </c>
      <c r="V97" s="7">
        <f t="shared" si="25"/>
        <v>0.10019314304728758</v>
      </c>
      <c r="W97" s="7">
        <f t="shared" si="26"/>
        <v>0.10309428669862569</v>
      </c>
      <c r="X97" s="7">
        <f t="shared" si="35"/>
        <v>0.10226072081708892</v>
      </c>
      <c r="Y97" s="7">
        <v>86</v>
      </c>
      <c r="Z97" s="7">
        <v>96</v>
      </c>
      <c r="AA97" s="2">
        <v>83.67760493</v>
      </c>
      <c r="AB97" s="2">
        <v>84.44457012</v>
      </c>
      <c r="AC97" s="2">
        <v>91.20400441</v>
      </c>
      <c r="AD97" s="2">
        <v>97.30799757</v>
      </c>
      <c r="AE97" s="2">
        <v>93.12441248</v>
      </c>
      <c r="AF97" s="2">
        <v>94.53081707</v>
      </c>
      <c r="AG97" s="2">
        <v>97.33837703</v>
      </c>
      <c r="AH97" s="2">
        <v>98.53320555</v>
      </c>
      <c r="AI97" s="2">
        <v>97.34226528</v>
      </c>
      <c r="AJ97" s="2">
        <v>97.38650844</v>
      </c>
      <c r="AK97" s="2">
        <v>97.27388162</v>
      </c>
      <c r="AL97" s="2">
        <v>97.63849856</v>
      </c>
      <c r="AM97" s="2">
        <v>95.6393825</v>
      </c>
      <c r="AN97" s="2">
        <v>94.62867764</v>
      </c>
      <c r="AO97" s="2">
        <v>95.1643475</v>
      </c>
      <c r="AP97" s="19">
        <v>9.260425733955845</v>
      </c>
      <c r="AQ97" s="19">
        <v>9.711374147526847</v>
      </c>
      <c r="AR97" s="19">
        <v>9.213045798132503</v>
      </c>
      <c r="AS97" s="19">
        <v>7.7443397124631055</v>
      </c>
      <c r="AT97" s="19">
        <v>7.0687337255280145</v>
      </c>
      <c r="AU97" s="7">
        <f t="shared" si="27"/>
        <v>6.915190840565167</v>
      </c>
      <c r="AV97" s="7">
        <f t="shared" si="32"/>
        <v>7.097001400444847</v>
      </c>
      <c r="AW97" s="7">
        <v>266878.04878048785</v>
      </c>
      <c r="AX97" s="7">
        <v>282302.32558139536</v>
      </c>
      <c r="BA97" s="8"/>
      <c r="BB97" s="8"/>
      <c r="BH97" s="7">
        <v>18192</v>
      </c>
      <c r="BI97" s="7">
        <v>20035</v>
      </c>
      <c r="BK97" s="20">
        <v>180703.6</v>
      </c>
      <c r="BL97" s="20">
        <v>183724.15</v>
      </c>
      <c r="BM97" s="20">
        <v>186571.66</v>
      </c>
      <c r="BN97" s="20">
        <v>189276.15</v>
      </c>
      <c r="BO97" s="20">
        <v>191923.62</v>
      </c>
      <c r="BP97" s="20">
        <v>194338.06</v>
      </c>
      <c r="BQ97" s="20">
        <v>196595.47</v>
      </c>
      <c r="BR97" s="20">
        <v>198747.86</v>
      </c>
      <c r="BS97" s="20">
        <v>200742.22</v>
      </c>
      <c r="BT97" s="20">
        <v>202713.57</v>
      </c>
      <c r="BU97" s="20">
        <v>205089</v>
      </c>
      <c r="BV97" s="20">
        <v>207692</v>
      </c>
      <c r="BW97" s="20">
        <v>209924</v>
      </c>
      <c r="BX97" s="20">
        <v>211939</v>
      </c>
      <c r="BY97" s="20">
        <v>213898</v>
      </c>
      <c r="BZ97" s="20">
        <v>215981</v>
      </c>
      <c r="CA97" s="20">
        <v>218086</v>
      </c>
      <c r="CB97" s="20">
        <v>220289</v>
      </c>
      <c r="CC97" s="20">
        <v>222629</v>
      </c>
      <c r="CD97" s="20">
        <v>225106</v>
      </c>
      <c r="CE97" s="20">
        <v>227726</v>
      </c>
      <c r="CF97" s="20">
        <v>230008</v>
      </c>
      <c r="CG97" s="20">
        <v>232218</v>
      </c>
      <c r="CH97" s="20">
        <v>234332</v>
      </c>
      <c r="CI97" s="20">
        <v>236394</v>
      </c>
      <c r="CJ97" s="20">
        <v>238506</v>
      </c>
      <c r="CK97" s="20">
        <v>240682</v>
      </c>
      <c r="CL97" s="20">
        <v>242842</v>
      </c>
      <c r="CM97" s="20">
        <v>245061</v>
      </c>
      <c r="CN97" s="20">
        <v>247387</v>
      </c>
      <c r="CO97" s="20">
        <v>249981</v>
      </c>
      <c r="CP97" s="20">
        <v>252677</v>
      </c>
      <c r="CQ97" s="20">
        <v>255403</v>
      </c>
      <c r="CR97" s="20">
        <v>258107</v>
      </c>
      <c r="CS97" s="20">
        <v>260616</v>
      </c>
      <c r="CT97" s="20">
        <v>263073</v>
      </c>
      <c r="CU97" s="20">
        <v>265504</v>
      </c>
      <c r="CV97" s="20">
        <v>268087</v>
      </c>
      <c r="CW97" s="20">
        <v>270560</v>
      </c>
      <c r="CX97" s="20">
        <v>272996</v>
      </c>
      <c r="CY97" s="20">
        <v>275423</v>
      </c>
      <c r="DA97" s="2">
        <v>59.9807352591174</v>
      </c>
      <c r="DB97" s="2">
        <v>60.0871623701127</v>
      </c>
      <c r="DC97" s="2">
        <v>61.8177248697891</v>
      </c>
      <c r="DD97" s="2">
        <v>64.3636292962546</v>
      </c>
      <c r="DE97" s="2">
        <v>66.2779898338651</v>
      </c>
      <c r="DF97" s="2">
        <v>66.4358306013685</v>
      </c>
      <c r="DG97" s="2">
        <v>65.7002720093008</v>
      </c>
      <c r="DH97" s="7">
        <f>PWT!DS97</f>
        <v>65.3233377643504</v>
      </c>
      <c r="DI97" s="7">
        <f>PWT!DX97</f>
        <v>66.0450564090935</v>
      </c>
      <c r="DK97" s="7">
        <v>8.49</v>
      </c>
      <c r="DL97" s="10">
        <v>9.53</v>
      </c>
      <c r="DM97" s="9">
        <v>12.05</v>
      </c>
    </row>
    <row r="98" spans="1:117" ht="12.75">
      <c r="A98" s="15" t="s">
        <v>100</v>
      </c>
      <c r="B98" s="15">
        <f t="shared" si="28"/>
        <v>6.689428817472441</v>
      </c>
      <c r="C98" s="15">
        <f t="shared" si="29"/>
        <v>6.385745</v>
      </c>
      <c r="D98" s="15">
        <f t="shared" si="30"/>
        <v>5.960585999999999</v>
      </c>
      <c r="E98" s="15">
        <f t="shared" si="31"/>
        <v>6.9521358714503965</v>
      </c>
      <c r="F98" s="15"/>
      <c r="G98" s="7">
        <v>0.0389207</v>
      </c>
      <c r="H98" s="7">
        <v>0.0537113</v>
      </c>
      <c r="I98" s="7">
        <v>0.0719632</v>
      </c>
      <c r="J98" s="7">
        <v>0.0898466</v>
      </c>
      <c r="K98" s="7">
        <v>0.0435875</v>
      </c>
      <c r="L98" s="7">
        <v>0.0851154</v>
      </c>
      <c r="M98" s="7">
        <v>0.0598818</v>
      </c>
      <c r="N98" s="7">
        <v>0.0609203</v>
      </c>
      <c r="O98" s="7"/>
      <c r="P98" s="7">
        <f t="shared" si="33"/>
        <v>0</v>
      </c>
      <c r="Q98" s="7">
        <f t="shared" si="20"/>
        <v>0</v>
      </c>
      <c r="R98" s="7">
        <f t="shared" si="21"/>
        <v>0.07221991718455559</v>
      </c>
      <c r="S98" s="7">
        <f t="shared" si="22"/>
        <v>0.0896401602653564</v>
      </c>
      <c r="T98" s="7">
        <f t="shared" si="23"/>
        <v>0.04357955649910226</v>
      </c>
      <c r="U98" s="7">
        <f t="shared" si="24"/>
        <v>0.045506698550495696</v>
      </c>
      <c r="V98" s="7">
        <f t="shared" si="25"/>
        <v>0.05976190872386944</v>
      </c>
      <c r="W98" s="7">
        <f t="shared" si="26"/>
        <v>0.06134024885090559</v>
      </c>
      <c r="X98" s="7">
        <f t="shared" si="35"/>
        <v>0.09768184472161417</v>
      </c>
      <c r="Y98" s="7">
        <v>23</v>
      </c>
      <c r="Z98" s="7">
        <v>30</v>
      </c>
      <c r="AA98" s="2">
        <v>34.9572599</v>
      </c>
      <c r="AB98" s="2">
        <v>44.28292342</v>
      </c>
      <c r="AC98" s="2">
        <v>21.25919408</v>
      </c>
      <c r="AD98" s="2">
        <v>24.00592774</v>
      </c>
      <c r="AE98" s="2">
        <v>34.6772852</v>
      </c>
      <c r="AF98" s="2">
        <v>34.72627993</v>
      </c>
      <c r="AG98" s="2">
        <v>34.74028052</v>
      </c>
      <c r="AH98" s="2">
        <v>35.08493646</v>
      </c>
      <c r="AI98" s="2">
        <v>35.1375729</v>
      </c>
      <c r="AJ98" s="2">
        <v>35.14974189</v>
      </c>
      <c r="AK98" s="2">
        <v>39.54456956</v>
      </c>
      <c r="AL98" s="7" t="s">
        <v>0</v>
      </c>
      <c r="AM98" s="2">
        <v>56.97326957</v>
      </c>
      <c r="AN98" s="2">
        <v>59.33166252</v>
      </c>
      <c r="AO98" s="2">
        <v>59.32820103</v>
      </c>
      <c r="AP98" s="19">
        <v>10.626700898587933</v>
      </c>
      <c r="AQ98" s="19">
        <v>10.841608040201004</v>
      </c>
      <c r="AR98" s="19">
        <v>11.49488789237668</v>
      </c>
      <c r="AS98" s="19">
        <v>10.876623376623378</v>
      </c>
      <c r="AT98" s="19">
        <v>10.029618548990276</v>
      </c>
      <c r="AU98" s="7">
        <f t="shared" si="27"/>
        <v>10.419337117744004</v>
      </c>
      <c r="AV98" s="7">
        <f t="shared" si="32"/>
        <v>10.145825115055885</v>
      </c>
      <c r="AW98" s="7">
        <v>22253.968253968254</v>
      </c>
      <c r="AX98" s="7">
        <v>24532.25806451613</v>
      </c>
      <c r="BA98" s="8"/>
      <c r="BB98" s="8"/>
      <c r="BH98" s="7">
        <v>2276</v>
      </c>
      <c r="BI98" s="7">
        <v>2489</v>
      </c>
      <c r="BK98" s="20">
        <v>7579</v>
      </c>
      <c r="BL98" s="20">
        <v>7896.81</v>
      </c>
      <c r="BM98" s="20">
        <v>8202.24</v>
      </c>
      <c r="BN98" s="20">
        <v>8500.52</v>
      </c>
      <c r="BO98" s="20">
        <v>8796.37</v>
      </c>
      <c r="BP98" s="20">
        <v>9094</v>
      </c>
      <c r="BQ98" s="20">
        <v>9397.12</v>
      </c>
      <c r="BR98" s="20">
        <v>9708.94</v>
      </c>
      <c r="BS98" s="20">
        <v>10032.15</v>
      </c>
      <c r="BT98" s="20">
        <v>10368.94</v>
      </c>
      <c r="BU98" s="20">
        <v>10721</v>
      </c>
      <c r="BV98" s="20">
        <v>11085.25</v>
      </c>
      <c r="BW98" s="20">
        <v>11468.52</v>
      </c>
      <c r="BX98" s="20">
        <v>11871.46</v>
      </c>
      <c r="BY98" s="20">
        <v>12293.72</v>
      </c>
      <c r="BZ98" s="20">
        <v>12734</v>
      </c>
      <c r="CA98" s="20">
        <v>13193.02</v>
      </c>
      <c r="CB98" s="20">
        <v>13673.58</v>
      </c>
      <c r="CC98" s="20">
        <v>14162.33</v>
      </c>
      <c r="CD98" s="20">
        <v>14638.89</v>
      </c>
      <c r="CE98" s="20">
        <v>15091</v>
      </c>
      <c r="CF98" s="20">
        <v>15523.58</v>
      </c>
      <c r="CG98" s="20">
        <v>15940.58</v>
      </c>
      <c r="CH98" s="20">
        <v>16344.97</v>
      </c>
      <c r="CI98" s="20">
        <v>16741.75</v>
      </c>
      <c r="CJ98" s="20">
        <v>17138</v>
      </c>
      <c r="CK98" s="20">
        <v>17542.83</v>
      </c>
      <c r="CL98" s="20">
        <v>17967.41</v>
      </c>
      <c r="CM98" s="20">
        <v>18424.94</v>
      </c>
      <c r="CN98" s="20">
        <v>18930.7</v>
      </c>
      <c r="CO98" s="20">
        <v>19502</v>
      </c>
      <c r="CP98" s="20">
        <v>19972</v>
      </c>
      <c r="CQ98" s="20">
        <v>20441</v>
      </c>
      <c r="CR98" s="20">
        <v>20910</v>
      </c>
      <c r="CS98" s="20">
        <v>21377</v>
      </c>
      <c r="CT98" s="20">
        <v>21844</v>
      </c>
      <c r="CU98" s="20">
        <v>22311</v>
      </c>
      <c r="CV98" s="20">
        <v>22777</v>
      </c>
      <c r="CW98" s="20">
        <v>23242</v>
      </c>
      <c r="CX98" s="20">
        <v>23707</v>
      </c>
      <c r="CY98" s="20">
        <v>24170</v>
      </c>
      <c r="DA98" s="2">
        <v>51.782454149624</v>
      </c>
      <c r="DB98" s="2">
        <v>50.9385265009897</v>
      </c>
      <c r="DC98" s="2">
        <v>51.4373817740882</v>
      </c>
      <c r="DD98" s="2">
        <v>53.5583712894613</v>
      </c>
      <c r="DE98" s="2">
        <v>56.0749287654894</v>
      </c>
      <c r="DF98" s="2">
        <v>57.3769232115766</v>
      </c>
      <c r="DG98" s="2">
        <v>58.1975961439852</v>
      </c>
      <c r="DH98" s="7">
        <f>PWT!DS98</f>
        <v>59.7058240249039</v>
      </c>
      <c r="DI98" s="7">
        <f>PWT!DX98</f>
        <v>61.6218452627224</v>
      </c>
      <c r="DK98" s="7">
        <v>2.9</v>
      </c>
      <c r="DL98" s="10">
        <v>3.21</v>
      </c>
      <c r="DM98" s="9">
        <v>6.64</v>
      </c>
    </row>
    <row r="99" spans="1:117" ht="12.75">
      <c r="A99" s="15" t="s">
        <v>97</v>
      </c>
      <c r="B99" s="15">
        <f t="shared" si="28"/>
        <v>3.4652038769851985</v>
      </c>
      <c r="C99" s="15">
        <f t="shared" si="29"/>
        <v>2.508666666666666</v>
      </c>
      <c r="D99" s="15">
        <f t="shared" si="30"/>
        <v>2.17129</v>
      </c>
      <c r="E99" s="15">
        <f t="shared" si="31"/>
        <v>4.771470978573357</v>
      </c>
      <c r="F99" s="15"/>
      <c r="G99" s="7">
        <v>0.0039222</v>
      </c>
      <c r="H99" s="7">
        <v>0.0137819</v>
      </c>
      <c r="I99" s="7">
        <v>0.0252065</v>
      </c>
      <c r="J99" s="7">
        <v>0.0303842</v>
      </c>
      <c r="K99" s="7">
        <v>0.0352697</v>
      </c>
      <c r="L99" s="7">
        <v>0.0419555</v>
      </c>
      <c r="M99" s="7">
        <v>0.050736</v>
      </c>
      <c r="N99" s="7"/>
      <c r="O99" s="7"/>
      <c r="P99" s="7">
        <f t="shared" si="33"/>
        <v>0.003923676594297304</v>
      </c>
      <c r="Q99" s="7">
        <f t="shared" si="20"/>
        <v>0.01377787166354076</v>
      </c>
      <c r="R99" s="7">
        <f t="shared" si="21"/>
        <v>0.02537929255446639</v>
      </c>
      <c r="S99" s="7">
        <f t="shared" si="22"/>
        <v>0.03296173329155511</v>
      </c>
      <c r="T99" s="7">
        <f t="shared" si="23"/>
        <v>0.03499700409092896</v>
      </c>
      <c r="U99" s="7">
        <f t="shared" si="24"/>
        <v>0.04396525273743774</v>
      </c>
      <c r="V99" s="7">
        <f t="shared" si="25"/>
        <v>0.056922049416793935</v>
      </c>
      <c r="W99" s="7">
        <f t="shared" si="26"/>
        <v>0.060089082047394896</v>
      </c>
      <c r="X99" s="7">
        <f t="shared" si="35"/>
        <v>0.05052326688127302</v>
      </c>
      <c r="Y99" s="7">
        <v>2</v>
      </c>
      <c r="Z99" s="7">
        <v>7</v>
      </c>
      <c r="AA99" s="2">
        <v>12.76843323</v>
      </c>
      <c r="AB99" s="2">
        <v>15.09263847</v>
      </c>
      <c r="AC99" s="2">
        <v>16.06527586</v>
      </c>
      <c r="AD99" s="2">
        <v>19.4691404</v>
      </c>
      <c r="AE99" s="2">
        <v>24.08113498</v>
      </c>
      <c r="AF99" s="2">
        <v>25.07855367</v>
      </c>
      <c r="AG99" s="2">
        <v>25.98424126</v>
      </c>
      <c r="AH99" s="2">
        <v>26.73523229</v>
      </c>
      <c r="AI99" s="2">
        <v>27.39155999</v>
      </c>
      <c r="AJ99" s="2">
        <v>26.54124354</v>
      </c>
      <c r="AK99" s="2">
        <v>25.58506076</v>
      </c>
      <c r="AL99" s="7" t="s">
        <v>0</v>
      </c>
      <c r="AM99" s="2">
        <v>25.48539851</v>
      </c>
      <c r="AN99" s="2">
        <v>25.32127879</v>
      </c>
      <c r="AO99" s="2">
        <v>23.52980281</v>
      </c>
      <c r="AP99" s="19">
        <v>10.193363571258057</v>
      </c>
      <c r="AQ99" s="19">
        <v>10.948151208428012</v>
      </c>
      <c r="AR99" s="19">
        <v>10.857441617288254</v>
      </c>
      <c r="AS99" s="19">
        <v>11.328358208955223</v>
      </c>
      <c r="AT99" s="19">
        <v>12.11459403905447</v>
      </c>
      <c r="AU99" s="7">
        <f t="shared" si="27"/>
        <v>11.58129175946548</v>
      </c>
      <c r="AV99" s="7">
        <f t="shared" si="32"/>
        <v>11.28191489361702</v>
      </c>
      <c r="AW99" s="7">
        <v>9567.164179104479</v>
      </c>
      <c r="AX99" s="7">
        <v>10742.857142857143</v>
      </c>
      <c r="BA99" s="7">
        <v>323</v>
      </c>
      <c r="BB99" s="7">
        <v>370</v>
      </c>
      <c r="BC99" s="7">
        <v>427</v>
      </c>
      <c r="BD99" s="7">
        <v>530</v>
      </c>
      <c r="BE99" s="7">
        <v>623</v>
      </c>
      <c r="BF99" s="7">
        <v>759</v>
      </c>
      <c r="BG99" s="7">
        <v>943</v>
      </c>
      <c r="BH99" s="7">
        <v>1040</v>
      </c>
      <c r="BI99" s="7">
        <v>1212</v>
      </c>
      <c r="BK99" s="20">
        <v>3141</v>
      </c>
      <c r="BL99" s="20">
        <v>3219.76</v>
      </c>
      <c r="BM99" s="20">
        <v>3308.33</v>
      </c>
      <c r="BN99" s="20">
        <v>3404.68</v>
      </c>
      <c r="BO99" s="20">
        <v>3507.04</v>
      </c>
      <c r="BP99" s="20">
        <v>3614</v>
      </c>
      <c r="BQ99" s="20">
        <v>3724.42</v>
      </c>
      <c r="BR99" s="20">
        <v>3837.48</v>
      </c>
      <c r="BS99" s="20">
        <v>3952.68</v>
      </c>
      <c r="BT99" s="20">
        <v>4069.82</v>
      </c>
      <c r="BU99" s="20">
        <v>4189</v>
      </c>
      <c r="BV99" s="20">
        <v>4302.85</v>
      </c>
      <c r="BW99" s="20">
        <v>4423.36</v>
      </c>
      <c r="BX99" s="20">
        <v>4552.41</v>
      </c>
      <c r="BY99" s="20">
        <v>4691.36</v>
      </c>
      <c r="BZ99" s="20">
        <v>4841</v>
      </c>
      <c r="CA99" s="20">
        <v>5002.48</v>
      </c>
      <c r="CB99" s="20">
        <v>5177.36</v>
      </c>
      <c r="CC99" s="20">
        <v>5361.95</v>
      </c>
      <c r="CD99" s="20">
        <v>5550.12</v>
      </c>
      <c r="CE99" s="20">
        <v>5738</v>
      </c>
      <c r="CF99" s="20">
        <v>5926.79</v>
      </c>
      <c r="CG99" s="20">
        <v>6117.12</v>
      </c>
      <c r="CH99" s="20">
        <v>6309.06</v>
      </c>
      <c r="CI99" s="20">
        <v>6503.08</v>
      </c>
      <c r="CJ99" s="20">
        <v>6700</v>
      </c>
      <c r="CK99" s="20">
        <v>6901.04</v>
      </c>
      <c r="CL99" s="20">
        <v>7107.8</v>
      </c>
      <c r="CM99" s="20">
        <v>7322.25</v>
      </c>
      <c r="CN99" s="20">
        <v>7546.74</v>
      </c>
      <c r="CO99" s="20">
        <v>7784</v>
      </c>
      <c r="CP99" s="20">
        <v>8022.38</v>
      </c>
      <c r="CQ99" s="20">
        <v>8261.54</v>
      </c>
      <c r="CR99" s="20">
        <v>8501.11</v>
      </c>
      <c r="CS99" s="20">
        <v>8740.72</v>
      </c>
      <c r="CT99" s="20">
        <v>8980</v>
      </c>
      <c r="CU99" s="20">
        <v>9214.4</v>
      </c>
      <c r="CV99" s="20">
        <v>9443.21</v>
      </c>
      <c r="CW99" s="20">
        <v>9665.71</v>
      </c>
      <c r="CX99" s="20">
        <v>9881.21</v>
      </c>
      <c r="CY99" s="20">
        <v>10089</v>
      </c>
      <c r="DA99" s="2">
        <v>52.4169054441261</v>
      </c>
      <c r="DB99" s="2">
        <v>52.0151051466519</v>
      </c>
      <c r="DC99" s="2">
        <v>51.2832585342564</v>
      </c>
      <c r="DD99" s="2">
        <v>50.1297934311093</v>
      </c>
      <c r="DE99" s="2">
        <v>49.8407790170791</v>
      </c>
      <c r="DF99" s="2">
        <v>50.1653880597015</v>
      </c>
      <c r="DG99" s="2">
        <v>51.2513476361768</v>
      </c>
      <c r="DH99" s="7">
        <f>PWT!DS99</f>
        <v>51.1543652561247</v>
      </c>
      <c r="DI99" s="7">
        <f>PWT!DX99</f>
        <v>52.5423728813559</v>
      </c>
      <c r="DK99" s="7">
        <v>2.52</v>
      </c>
      <c r="DL99" s="11">
        <v>999</v>
      </c>
      <c r="DM99" s="9">
        <v>5.46</v>
      </c>
    </row>
    <row r="100" spans="1:117" ht="12.75">
      <c r="A100" s="15" t="s">
        <v>98</v>
      </c>
      <c r="B100" s="15">
        <f t="shared" si="28"/>
        <v>5.55288063366931</v>
      </c>
      <c r="C100" s="15">
        <f t="shared" si="29"/>
        <v>2.81356</v>
      </c>
      <c r="D100" s="15">
        <f t="shared" si="30"/>
        <v>1.522502</v>
      </c>
      <c r="E100" s="15">
        <f t="shared" si="31"/>
        <v>8.825749140604758</v>
      </c>
      <c r="F100" s="15"/>
      <c r="G100" s="7">
        <v>0.0118089</v>
      </c>
      <c r="H100" s="7">
        <v>0.0112845</v>
      </c>
      <c r="I100" s="7">
        <v>0.0159977</v>
      </c>
      <c r="J100" s="7">
        <v>0.0193807</v>
      </c>
      <c r="K100" s="7">
        <v>0.0176533</v>
      </c>
      <c r="L100" s="7">
        <v>0.0926885</v>
      </c>
      <c r="M100" s="7">
        <v>0.1058393</v>
      </c>
      <c r="N100" s="7">
        <v>0.0947462</v>
      </c>
      <c r="O100" s="7"/>
      <c r="P100" s="7">
        <f t="shared" si="33"/>
        <v>0.0037685424462286397</v>
      </c>
      <c r="Q100" s="7">
        <f t="shared" si="20"/>
        <v>0.005297510203948007</v>
      </c>
      <c r="R100" s="7">
        <f t="shared" si="21"/>
        <v>0.0160305933120886</v>
      </c>
      <c r="S100" s="7">
        <f t="shared" si="22"/>
        <v>0.01871244700768043</v>
      </c>
      <c r="T100" s="7">
        <f t="shared" si="23"/>
        <v>0.01761910435678611</v>
      </c>
      <c r="U100" s="7">
        <f t="shared" si="24"/>
        <v>0.09728780059492749</v>
      </c>
      <c r="V100" s="7">
        <f t="shared" si="25"/>
        <v>0.11715232993594789</v>
      </c>
      <c r="W100" s="7">
        <f t="shared" si="26"/>
        <v>0.11503114783625687</v>
      </c>
      <c r="X100" s="7">
        <f t="shared" si="35"/>
        <v>0.11007520919398099</v>
      </c>
      <c r="Y100" s="7">
        <v>2</v>
      </c>
      <c r="Z100" s="7">
        <v>3</v>
      </c>
      <c r="AA100" s="2">
        <v>7.474896226</v>
      </c>
      <c r="AB100" s="2">
        <v>8.447935472</v>
      </c>
      <c r="AC100" s="2">
        <v>7.670276422</v>
      </c>
      <c r="AD100" s="2">
        <v>41.63208123</v>
      </c>
      <c r="AE100" s="2">
        <v>49.52480413</v>
      </c>
      <c r="AF100" s="2">
        <v>52.32272524</v>
      </c>
      <c r="AG100" s="2">
        <v>47.74797613</v>
      </c>
      <c r="AH100" s="2">
        <v>44.59187729</v>
      </c>
      <c r="AI100" s="2">
        <v>45.14623318</v>
      </c>
      <c r="AJ100" s="2">
        <v>47.34304792</v>
      </c>
      <c r="AK100" s="2">
        <v>48.50141499</v>
      </c>
      <c r="AL100" s="7" t="s">
        <v>0</v>
      </c>
      <c r="AM100" s="7" t="s">
        <v>0</v>
      </c>
      <c r="AN100" s="2">
        <v>45.29366449</v>
      </c>
      <c r="AO100" s="2">
        <v>44.48922266</v>
      </c>
      <c r="AP100" s="19">
        <v>10.418250950570341</v>
      </c>
      <c r="AQ100" s="19">
        <v>10.76669414674361</v>
      </c>
      <c r="AR100" s="19">
        <v>11.171351119988586</v>
      </c>
      <c r="AS100" s="19">
        <v>11.696117321793485</v>
      </c>
      <c r="AT100" s="19">
        <v>12.116548681645636</v>
      </c>
      <c r="AU100" s="7">
        <f t="shared" si="27"/>
        <v>12.369448733085097</v>
      </c>
      <c r="AV100" s="7">
        <f t="shared" si="32"/>
        <v>12.765826612903226</v>
      </c>
      <c r="AW100" s="7">
        <v>11791.666666666666</v>
      </c>
      <c r="AX100" s="7">
        <v>12556.962025316456</v>
      </c>
      <c r="BA100" s="7">
        <v>371</v>
      </c>
      <c r="BB100" s="7">
        <v>388</v>
      </c>
      <c r="BC100" s="7">
        <v>548</v>
      </c>
      <c r="BD100" s="7">
        <v>653</v>
      </c>
      <c r="BE100" s="7">
        <v>783</v>
      </c>
      <c r="BF100" s="7">
        <v>973</v>
      </c>
      <c r="BG100" s="7">
        <v>1181</v>
      </c>
      <c r="BH100" s="7">
        <v>1362</v>
      </c>
      <c r="BI100" s="7">
        <v>1603</v>
      </c>
      <c r="BK100" s="20">
        <v>3812</v>
      </c>
      <c r="BL100" s="20">
        <v>3932.91</v>
      </c>
      <c r="BM100" s="20">
        <v>4057.63</v>
      </c>
      <c r="BN100" s="20">
        <v>4187.21</v>
      </c>
      <c r="BO100" s="20">
        <v>4323.09</v>
      </c>
      <c r="BP100" s="20">
        <v>4466</v>
      </c>
      <c r="BQ100" s="20">
        <v>4615.28</v>
      </c>
      <c r="BR100" s="20">
        <v>4770.22</v>
      </c>
      <c r="BS100" s="20">
        <v>4930.05</v>
      </c>
      <c r="BT100" s="20">
        <v>5093.74</v>
      </c>
      <c r="BU100" s="20">
        <v>5260</v>
      </c>
      <c r="BV100" s="20">
        <v>5419.47</v>
      </c>
      <c r="BW100" s="20">
        <v>5578</v>
      </c>
      <c r="BX100" s="20">
        <v>5736.97</v>
      </c>
      <c r="BY100" s="20">
        <v>5898.65</v>
      </c>
      <c r="BZ100" s="20">
        <v>6065</v>
      </c>
      <c r="CA100" s="20">
        <v>6228.58</v>
      </c>
      <c r="CB100" s="20">
        <v>6402.57</v>
      </c>
      <c r="CC100" s="20">
        <v>6589.55</v>
      </c>
      <c r="CD100" s="20">
        <v>6791.34</v>
      </c>
      <c r="CE100" s="20">
        <v>7009</v>
      </c>
      <c r="CF100" s="20">
        <v>7243.52</v>
      </c>
      <c r="CG100" s="20">
        <v>7495.86</v>
      </c>
      <c r="CH100" s="20">
        <v>7762.66</v>
      </c>
      <c r="CI100" s="20">
        <v>8038.43</v>
      </c>
      <c r="CJ100" s="20">
        <v>8319</v>
      </c>
      <c r="CK100" s="20">
        <v>8603.69</v>
      </c>
      <c r="CL100" s="20">
        <v>8891.07</v>
      </c>
      <c r="CM100" s="20">
        <v>9178.93</v>
      </c>
      <c r="CN100" s="20">
        <v>9465.01</v>
      </c>
      <c r="CO100" s="20">
        <v>9747</v>
      </c>
      <c r="CP100" s="20">
        <v>10016.96</v>
      </c>
      <c r="CQ100" s="20">
        <v>10278.56</v>
      </c>
      <c r="CR100" s="20">
        <v>10531.36</v>
      </c>
      <c r="CS100" s="20">
        <v>10775.35</v>
      </c>
      <c r="CT100" s="20">
        <v>11011</v>
      </c>
      <c r="CU100" s="20">
        <v>11242.16</v>
      </c>
      <c r="CV100" s="20">
        <v>11923.52</v>
      </c>
      <c r="CW100" s="20">
        <v>12153.85</v>
      </c>
      <c r="CX100" s="20">
        <v>12388.32</v>
      </c>
      <c r="CY100" s="20">
        <v>12627</v>
      </c>
      <c r="DA100" s="2">
        <v>51.6508653587745</v>
      </c>
      <c r="DB100" s="2">
        <v>49.1997005714286</v>
      </c>
      <c r="DC100" s="2">
        <v>48.5792030250145</v>
      </c>
      <c r="DD100" s="2">
        <v>48.6073987870841</v>
      </c>
      <c r="DE100" s="2">
        <v>48.6332048226553</v>
      </c>
      <c r="DF100" s="2">
        <v>50.050849483579</v>
      </c>
      <c r="DG100" s="2">
        <v>51.2213201835758</v>
      </c>
      <c r="DH100" s="7">
        <f>PWT!DS100</f>
        <v>50.908594335512</v>
      </c>
      <c r="DI100" s="7">
        <f>PWT!DX100</f>
        <v>51.5957868060505</v>
      </c>
      <c r="DK100" s="7">
        <v>1.64</v>
      </c>
      <c r="DL100" s="10">
        <v>1.99</v>
      </c>
      <c r="DM100" s="9">
        <v>5.35</v>
      </c>
    </row>
    <row r="101" ht="12.75">
      <c r="B101" s="15"/>
    </row>
    <row r="102" spans="49:50" ht="12.75">
      <c r="AW102" s="21"/>
      <c r="AX102" s="21"/>
    </row>
    <row r="103" spans="49:50" ht="12.75">
      <c r="AW103" s="21"/>
      <c r="AX103" s="21"/>
    </row>
    <row r="104" spans="49:50" ht="12.75">
      <c r="AW104" s="21"/>
      <c r="AX104" s="21"/>
    </row>
    <row r="105" spans="49:50" ht="12.75">
      <c r="AW105" s="21"/>
      <c r="AX105" s="21"/>
    </row>
    <row r="106" spans="49:50" ht="12.75">
      <c r="AW106" s="21"/>
      <c r="AX106" s="21"/>
    </row>
    <row r="107" spans="49:50" ht="12.75">
      <c r="AW107" s="21"/>
      <c r="AX107" s="21"/>
    </row>
  </sheetData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100"/>
  <sheetViews>
    <sheetView workbookViewId="0" topLeftCell="A1">
      <pane xSplit="2" ySplit="1" topLeftCell="C78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82" sqref="A82"/>
    </sheetView>
  </sheetViews>
  <sheetFormatPr defaultColWidth="9.140625" defaultRowHeight="12.75"/>
  <cols>
    <col min="1" max="49" width="9.7109375" style="22" customWidth="1"/>
    <col min="50" max="51" width="9.140625" style="4" customWidth="1"/>
    <col min="52" max="16384" width="9.8515625" style="22" customWidth="1"/>
  </cols>
  <sheetData>
    <row r="1" spans="1:51" ht="12.75" customHeight="1">
      <c r="A1" s="22" t="s">
        <v>445</v>
      </c>
      <c r="B1" s="22" t="s">
        <v>446</v>
      </c>
      <c r="C1" s="22" t="s">
        <v>786</v>
      </c>
      <c r="D1" s="22" t="s">
        <v>787</v>
      </c>
      <c r="E1" s="22" t="s">
        <v>788</v>
      </c>
      <c r="F1" s="22" t="s">
        <v>789</v>
      </c>
      <c r="G1" s="22" t="s">
        <v>447</v>
      </c>
      <c r="H1" s="22" t="s">
        <v>448</v>
      </c>
      <c r="I1" s="22" t="s">
        <v>449</v>
      </c>
      <c r="J1" s="22" t="s">
        <v>450</v>
      </c>
      <c r="K1" s="22" t="s">
        <v>451</v>
      </c>
      <c r="L1" s="22" t="s">
        <v>452</v>
      </c>
      <c r="M1" s="22" t="s">
        <v>453</v>
      </c>
      <c r="N1" s="22" t="s">
        <v>454</v>
      </c>
      <c r="O1" s="22" t="s">
        <v>455</v>
      </c>
      <c r="P1" s="22" t="s">
        <v>456</v>
      </c>
      <c r="Q1" s="22" t="s">
        <v>457</v>
      </c>
      <c r="R1" s="22" t="s">
        <v>458</v>
      </c>
      <c r="S1" s="22" t="s">
        <v>459</v>
      </c>
      <c r="T1" s="22" t="s">
        <v>460</v>
      </c>
      <c r="U1" s="22" t="s">
        <v>461</v>
      </c>
      <c r="V1" s="22" t="s">
        <v>462</v>
      </c>
      <c r="W1" s="22" t="s">
        <v>463</v>
      </c>
      <c r="X1" s="22" t="s">
        <v>464</v>
      </c>
      <c r="Y1" s="22" t="s">
        <v>465</v>
      </c>
      <c r="Z1" s="22" t="s">
        <v>466</v>
      </c>
      <c r="AA1" s="22" t="s">
        <v>467</v>
      </c>
      <c r="AB1" s="22" t="s">
        <v>468</v>
      </c>
      <c r="AC1" s="22" t="s">
        <v>469</v>
      </c>
      <c r="AD1" s="22" t="s">
        <v>470</v>
      </c>
      <c r="AE1" s="22" t="s">
        <v>471</v>
      </c>
      <c r="AF1" s="22" t="s">
        <v>472</v>
      </c>
      <c r="AG1" s="22" t="s">
        <v>473</v>
      </c>
      <c r="AH1" s="22" t="s">
        <v>474</v>
      </c>
      <c r="AI1" s="22" t="s">
        <v>475</v>
      </c>
      <c r="AJ1" s="22" t="s">
        <v>476</v>
      </c>
      <c r="AK1" s="22" t="s">
        <v>477</v>
      </c>
      <c r="AL1" s="22" t="s">
        <v>478</v>
      </c>
      <c r="AM1" s="22" t="s">
        <v>479</v>
      </c>
      <c r="AN1" s="22" t="s">
        <v>480</v>
      </c>
      <c r="AO1" s="22" t="s">
        <v>481</v>
      </c>
      <c r="AP1" s="22" t="s">
        <v>482</v>
      </c>
      <c r="AQ1" s="22" t="s">
        <v>483</v>
      </c>
      <c r="AR1" s="22" t="s">
        <v>484</v>
      </c>
      <c r="AS1" s="22" t="s">
        <v>485</v>
      </c>
      <c r="AT1" s="22" t="s">
        <v>486</v>
      </c>
      <c r="AU1" s="22" t="s">
        <v>487</v>
      </c>
      <c r="AV1" s="22" t="s">
        <v>488</v>
      </c>
      <c r="AW1" s="22" t="s">
        <v>489</v>
      </c>
      <c r="AX1" s="7" t="s">
        <v>790</v>
      </c>
      <c r="AY1" s="7" t="s">
        <v>791</v>
      </c>
    </row>
    <row r="2" spans="1:51" ht="12.75" customHeight="1">
      <c r="A2" s="22" t="s">
        <v>125</v>
      </c>
      <c r="B2" s="22" t="s">
        <v>1</v>
      </c>
      <c r="C2" s="22">
        <f aca="true" t="shared" si="0" ref="C2:C16">AVERAGE(Q2,V2,AA2,AF2,AK2,AP2)/1000</f>
        <v>0.03168021066666667</v>
      </c>
      <c r="D2" s="22">
        <f aca="true" t="shared" si="1" ref="D2:D16">AVERAGE(Q2,V2,AA2,AF2)/1000</f>
        <v>0.02196186625</v>
      </c>
      <c r="E2" s="22">
        <f aca="true" t="shared" si="2" ref="E2:E16">AVERAGE(Q2,V2,AA2)/1000</f>
        <v>0.020598361666666665</v>
      </c>
      <c r="F2" s="22">
        <f aca="true" t="shared" si="3" ref="F2:F16">AVERAGE(AA2,AF2,AK2,AP2)/1000</f>
        <v>0.03807074025</v>
      </c>
      <c r="G2" s="22" t="s">
        <v>0</v>
      </c>
      <c r="H2" s="22" t="s">
        <v>0</v>
      </c>
      <c r="I2" s="22" t="s">
        <v>0</v>
      </c>
      <c r="J2" s="22" t="s">
        <v>0</v>
      </c>
      <c r="K2" s="22" t="s">
        <v>0</v>
      </c>
      <c r="L2" s="22" t="s">
        <v>0</v>
      </c>
      <c r="M2" s="22" t="s">
        <v>0</v>
      </c>
      <c r="N2" s="22" t="s">
        <v>0</v>
      </c>
      <c r="O2" s="22" t="s">
        <v>0</v>
      </c>
      <c r="P2" s="22" t="s">
        <v>0</v>
      </c>
      <c r="Q2" s="23">
        <v>20.005819</v>
      </c>
      <c r="R2" s="22" t="s">
        <v>0</v>
      </c>
      <c r="S2" s="22" t="s">
        <v>0</v>
      </c>
      <c r="T2" s="22" t="s">
        <v>0</v>
      </c>
      <c r="U2" s="22" t="s">
        <v>0</v>
      </c>
      <c r="V2" s="23">
        <v>17.792484</v>
      </c>
      <c r="W2" s="22" t="s">
        <v>0</v>
      </c>
      <c r="X2" s="22" t="s">
        <v>0</v>
      </c>
      <c r="Y2" s="22" t="s">
        <v>0</v>
      </c>
      <c r="Z2" s="22" t="s">
        <v>0</v>
      </c>
      <c r="AA2" s="23">
        <v>23.996782</v>
      </c>
      <c r="AB2" s="22" t="s">
        <v>0</v>
      </c>
      <c r="AC2" s="22" t="s">
        <v>0</v>
      </c>
      <c r="AD2" s="22" t="s">
        <v>0</v>
      </c>
      <c r="AE2" s="22" t="s">
        <v>0</v>
      </c>
      <c r="AF2" s="23">
        <v>26.05238</v>
      </c>
      <c r="AG2" s="22" t="s">
        <v>0</v>
      </c>
      <c r="AH2" s="22" t="s">
        <v>0</v>
      </c>
      <c r="AI2" s="22" t="s">
        <v>0</v>
      </c>
      <c r="AJ2" s="22" t="s">
        <v>0</v>
      </c>
      <c r="AK2" s="23">
        <v>50.915195</v>
      </c>
      <c r="AL2" s="23">
        <v>49.526188</v>
      </c>
      <c r="AM2" s="23">
        <v>48.151955</v>
      </c>
      <c r="AN2" s="23">
        <v>46.850597</v>
      </c>
      <c r="AO2" s="23">
        <v>45.461159</v>
      </c>
      <c r="AP2" s="23">
        <v>51.318604</v>
      </c>
      <c r="AQ2" s="23">
        <v>37.807182</v>
      </c>
      <c r="AR2" s="23">
        <v>25.889299</v>
      </c>
      <c r="AS2" s="23">
        <v>27.247601</v>
      </c>
      <c r="AT2" s="22" t="s">
        <v>0</v>
      </c>
      <c r="AU2" s="22" t="s">
        <v>0</v>
      </c>
      <c r="AV2" s="22" t="s">
        <v>0</v>
      </c>
      <c r="AW2" s="22" t="s">
        <v>0</v>
      </c>
      <c r="AX2" s="4">
        <v>2381740</v>
      </c>
      <c r="AY2" s="4">
        <f>LN(AP2)/LN(Q2)</f>
        <v>1.3144268583001701</v>
      </c>
    </row>
    <row r="3" spans="1:50" ht="12.75" customHeight="1">
      <c r="A3" s="22" t="s">
        <v>101</v>
      </c>
      <c r="B3" s="22" t="s">
        <v>2</v>
      </c>
      <c r="C3" s="22">
        <f t="shared" si="0"/>
        <v>0.013811571</v>
      </c>
      <c r="D3" s="22">
        <f t="shared" si="1"/>
        <v>0.015427270000000002</v>
      </c>
      <c r="E3" s="22">
        <f t="shared" si="2"/>
        <v>0.016993853</v>
      </c>
      <c r="F3" s="22">
        <f t="shared" si="3"/>
        <v>0.013829842750000002</v>
      </c>
      <c r="G3" s="22" t="s">
        <v>0</v>
      </c>
      <c r="H3" s="22" t="s">
        <v>0</v>
      </c>
      <c r="I3" s="22" t="s">
        <v>0</v>
      </c>
      <c r="J3" s="22" t="s">
        <v>0</v>
      </c>
      <c r="K3" s="22" t="s">
        <v>0</v>
      </c>
      <c r="L3" s="22" t="s">
        <v>0</v>
      </c>
      <c r="M3" s="22" t="s">
        <v>0</v>
      </c>
      <c r="N3" s="22" t="s">
        <v>0</v>
      </c>
      <c r="O3" s="22" t="s">
        <v>0</v>
      </c>
      <c r="P3" s="22" t="s">
        <v>0</v>
      </c>
      <c r="Q3" s="22" t="s">
        <v>0</v>
      </c>
      <c r="R3" s="22" t="s">
        <v>0</v>
      </c>
      <c r="S3" s="22" t="s">
        <v>0</v>
      </c>
      <c r="T3" s="22" t="s">
        <v>0</v>
      </c>
      <c r="U3" s="22" t="s">
        <v>0</v>
      </c>
      <c r="V3" s="23">
        <v>13.738484</v>
      </c>
      <c r="W3" s="22" t="s">
        <v>0</v>
      </c>
      <c r="X3" s="22" t="s">
        <v>0</v>
      </c>
      <c r="Y3" s="22" t="s">
        <v>0</v>
      </c>
      <c r="Z3" s="22" t="s">
        <v>0</v>
      </c>
      <c r="AA3" s="23">
        <v>20.249222</v>
      </c>
      <c r="AB3" s="22" t="s">
        <v>0</v>
      </c>
      <c r="AC3" s="22" t="s">
        <v>0</v>
      </c>
      <c r="AD3" s="22" t="s">
        <v>0</v>
      </c>
      <c r="AE3" s="22" t="s">
        <v>0</v>
      </c>
      <c r="AF3" s="23">
        <v>12.294104</v>
      </c>
      <c r="AG3" s="22" t="s">
        <v>0</v>
      </c>
      <c r="AH3" s="22" t="s">
        <v>0</v>
      </c>
      <c r="AI3" s="22" t="s">
        <v>0</v>
      </c>
      <c r="AJ3" s="22" t="s">
        <v>0</v>
      </c>
      <c r="AK3" s="23">
        <v>12.016719</v>
      </c>
      <c r="AL3" s="23">
        <v>11.67969</v>
      </c>
      <c r="AM3" s="23">
        <v>11.277706</v>
      </c>
      <c r="AN3" s="23">
        <v>11.000563</v>
      </c>
      <c r="AO3" s="23">
        <v>10.650277</v>
      </c>
      <c r="AP3" s="23">
        <v>10.759326</v>
      </c>
      <c r="AQ3" s="23">
        <v>10.946337</v>
      </c>
      <c r="AR3" s="22" t="s">
        <v>0</v>
      </c>
      <c r="AS3" s="22" t="s">
        <v>0</v>
      </c>
      <c r="AT3" s="22" t="s">
        <v>0</v>
      </c>
      <c r="AU3" s="22" t="s">
        <v>0</v>
      </c>
      <c r="AV3" s="22" t="s">
        <v>0</v>
      </c>
      <c r="AW3" s="22" t="s">
        <v>0</v>
      </c>
      <c r="AX3" s="4">
        <v>1246700</v>
      </c>
    </row>
    <row r="4" spans="1:51" ht="12.75" customHeight="1">
      <c r="A4" s="22" t="s">
        <v>102</v>
      </c>
      <c r="B4" s="22" t="s">
        <v>3</v>
      </c>
      <c r="C4" s="22">
        <f t="shared" si="0"/>
        <v>0.1356101266666667</v>
      </c>
      <c r="D4" s="22">
        <f t="shared" si="1"/>
        <v>0.14175226500000002</v>
      </c>
      <c r="E4" s="22">
        <f t="shared" si="2"/>
        <v>0.1456658366666667</v>
      </c>
      <c r="F4" s="22">
        <f t="shared" si="3"/>
        <v>0.1297606</v>
      </c>
      <c r="G4" s="22" t="s">
        <v>0</v>
      </c>
      <c r="H4" s="22" t="s">
        <v>0</v>
      </c>
      <c r="I4" s="22" t="s">
        <v>0</v>
      </c>
      <c r="J4" s="22" t="s">
        <v>0</v>
      </c>
      <c r="K4" s="22" t="s">
        <v>0</v>
      </c>
      <c r="L4" s="22" t="s">
        <v>0</v>
      </c>
      <c r="M4" s="22" t="s">
        <v>0</v>
      </c>
      <c r="N4" s="22" t="s">
        <v>0</v>
      </c>
      <c r="O4" s="22" t="s">
        <v>0</v>
      </c>
      <c r="P4" s="22" t="s">
        <v>0</v>
      </c>
      <c r="Q4" s="23">
        <v>179.45079</v>
      </c>
      <c r="R4" s="22" t="s">
        <v>0</v>
      </c>
      <c r="S4" s="22" t="s">
        <v>0</v>
      </c>
      <c r="T4" s="22" t="s">
        <v>0</v>
      </c>
      <c r="U4" s="22" t="s">
        <v>0</v>
      </c>
      <c r="V4" s="23">
        <v>115.16757</v>
      </c>
      <c r="W4" s="22" t="s">
        <v>0</v>
      </c>
      <c r="X4" s="22" t="s">
        <v>0</v>
      </c>
      <c r="Y4" s="22" t="s">
        <v>0</v>
      </c>
      <c r="Z4" s="22" t="s">
        <v>0</v>
      </c>
      <c r="AA4" s="23">
        <v>142.37915</v>
      </c>
      <c r="AB4" s="22" t="s">
        <v>0</v>
      </c>
      <c r="AC4" s="22" t="s">
        <v>0</v>
      </c>
      <c r="AD4" s="22" t="s">
        <v>0</v>
      </c>
      <c r="AE4" s="22" t="s">
        <v>0</v>
      </c>
      <c r="AF4" s="23">
        <v>130.01155</v>
      </c>
      <c r="AG4" s="22" t="s">
        <v>0</v>
      </c>
      <c r="AH4" s="22" t="s">
        <v>0</v>
      </c>
      <c r="AI4" s="22" t="s">
        <v>0</v>
      </c>
      <c r="AJ4" s="22" t="s">
        <v>0</v>
      </c>
      <c r="AK4" s="23">
        <v>122.97476</v>
      </c>
      <c r="AL4" s="23">
        <v>136.52925</v>
      </c>
      <c r="AM4" s="23">
        <v>143.11201</v>
      </c>
      <c r="AN4" s="23">
        <v>76.81295</v>
      </c>
      <c r="AO4" s="23">
        <v>137.15494</v>
      </c>
      <c r="AP4" s="23">
        <v>123.67694</v>
      </c>
      <c r="AQ4" s="23">
        <v>122.65758</v>
      </c>
      <c r="AR4" s="23">
        <v>40.003365</v>
      </c>
      <c r="AS4" s="23">
        <v>37.259514</v>
      </c>
      <c r="AT4" s="22" t="s">
        <v>0</v>
      </c>
      <c r="AU4" s="22" t="s">
        <v>0</v>
      </c>
      <c r="AV4" s="22" t="s">
        <v>0</v>
      </c>
      <c r="AW4" s="22" t="s">
        <v>0</v>
      </c>
      <c r="AX4" s="4">
        <v>2736690</v>
      </c>
      <c r="AY4" s="4">
        <f aca="true" t="shared" si="4" ref="AY4:AY66">LN(AP4)/LN(Q4)</f>
        <v>0.928278366922578</v>
      </c>
    </row>
    <row r="5" spans="1:51" ht="12.75" customHeight="1">
      <c r="A5" s="22" t="s">
        <v>103</v>
      </c>
      <c r="B5" s="22" t="s">
        <v>4</v>
      </c>
      <c r="C5" s="22">
        <f t="shared" si="0"/>
        <v>0.3160557766666667</v>
      </c>
      <c r="D5" s="22">
        <f t="shared" si="1"/>
        <v>0.32472929500000003</v>
      </c>
      <c r="E5" s="22">
        <f t="shared" si="2"/>
        <v>0.34201330666666674</v>
      </c>
      <c r="F5" s="22">
        <f t="shared" si="3"/>
        <v>0.29754917999999997</v>
      </c>
      <c r="G5" s="22" t="s">
        <v>0</v>
      </c>
      <c r="H5" s="22" t="s">
        <v>0</v>
      </c>
      <c r="I5" s="22" t="s">
        <v>0</v>
      </c>
      <c r="J5" s="22" t="s">
        <v>0</v>
      </c>
      <c r="K5" s="22" t="s">
        <v>0</v>
      </c>
      <c r="L5" s="22" t="s">
        <v>0</v>
      </c>
      <c r="M5" s="22" t="s">
        <v>0</v>
      </c>
      <c r="N5" s="22" t="s">
        <v>0</v>
      </c>
      <c r="O5" s="22" t="s">
        <v>0</v>
      </c>
      <c r="P5" s="22" t="s">
        <v>0</v>
      </c>
      <c r="Q5" s="23">
        <v>322.05963</v>
      </c>
      <c r="R5" s="22" t="s">
        <v>0</v>
      </c>
      <c r="S5" s="22" t="s">
        <v>0</v>
      </c>
      <c r="T5" s="22" t="s">
        <v>0</v>
      </c>
      <c r="U5" s="22" t="s">
        <v>0</v>
      </c>
      <c r="V5" s="23">
        <v>384.07831</v>
      </c>
      <c r="W5" s="22" t="s">
        <v>0</v>
      </c>
      <c r="X5" s="22" t="s">
        <v>0</v>
      </c>
      <c r="Y5" s="22" t="s">
        <v>0</v>
      </c>
      <c r="Z5" s="22" t="s">
        <v>0</v>
      </c>
      <c r="AA5" s="23">
        <v>319.90198</v>
      </c>
      <c r="AB5" s="22" t="s">
        <v>0</v>
      </c>
      <c r="AC5" s="22" t="s">
        <v>0</v>
      </c>
      <c r="AD5" s="22" t="s">
        <v>0</v>
      </c>
      <c r="AE5" s="22" t="s">
        <v>0</v>
      </c>
      <c r="AF5" s="23">
        <v>272.87726</v>
      </c>
      <c r="AG5" s="22" t="s">
        <v>0</v>
      </c>
      <c r="AH5" s="22" t="s">
        <v>0</v>
      </c>
      <c r="AI5" s="22" t="s">
        <v>0</v>
      </c>
      <c r="AJ5" s="22" t="s">
        <v>0</v>
      </c>
      <c r="AK5" s="23">
        <v>301.78552</v>
      </c>
      <c r="AL5" s="23">
        <v>277.7135</v>
      </c>
      <c r="AM5" s="23">
        <v>262.97736</v>
      </c>
      <c r="AN5" s="23">
        <v>266.10803</v>
      </c>
      <c r="AO5" s="23">
        <v>299.20996</v>
      </c>
      <c r="AP5" s="23">
        <v>295.63196</v>
      </c>
      <c r="AQ5" s="23">
        <v>293.25034</v>
      </c>
      <c r="AR5" s="22" t="s">
        <v>0</v>
      </c>
      <c r="AS5" s="22" t="s">
        <v>0</v>
      </c>
      <c r="AT5" s="22" t="s">
        <v>0</v>
      </c>
      <c r="AU5" s="22" t="s">
        <v>0</v>
      </c>
      <c r="AV5" s="22" t="s">
        <v>0</v>
      </c>
      <c r="AW5" s="22" t="s">
        <v>0</v>
      </c>
      <c r="AX5" s="4">
        <v>7682300</v>
      </c>
      <c r="AY5" s="4">
        <f t="shared" si="4"/>
        <v>0.9851731054323173</v>
      </c>
    </row>
    <row r="6" spans="1:51" ht="12.75" customHeight="1">
      <c r="A6" s="22" t="s">
        <v>104</v>
      </c>
      <c r="B6" s="22" t="s">
        <v>5</v>
      </c>
      <c r="C6" s="22">
        <f t="shared" si="0"/>
        <v>0.32568774</v>
      </c>
      <c r="D6" s="22">
        <f t="shared" si="1"/>
        <v>0.33609783249999997</v>
      </c>
      <c r="E6" s="22">
        <f t="shared" si="2"/>
        <v>0.32772453</v>
      </c>
      <c r="F6" s="22">
        <f t="shared" si="3"/>
        <v>0.3304848025</v>
      </c>
      <c r="G6" s="22" t="s">
        <v>0</v>
      </c>
      <c r="H6" s="22" t="s">
        <v>0</v>
      </c>
      <c r="I6" s="22" t="s">
        <v>0</v>
      </c>
      <c r="J6" s="22" t="s">
        <v>0</v>
      </c>
      <c r="K6" s="22" t="s">
        <v>0</v>
      </c>
      <c r="L6" s="22" t="s">
        <v>0</v>
      </c>
      <c r="M6" s="22" t="s">
        <v>0</v>
      </c>
      <c r="N6" s="22" t="s">
        <v>0</v>
      </c>
      <c r="O6" s="22" t="s">
        <v>0</v>
      </c>
      <c r="P6" s="22" t="s">
        <v>0</v>
      </c>
      <c r="Q6" s="23">
        <v>313.89713</v>
      </c>
      <c r="R6" s="22" t="s">
        <v>0</v>
      </c>
      <c r="S6" s="22" t="s">
        <v>0</v>
      </c>
      <c r="T6" s="22" t="s">
        <v>0</v>
      </c>
      <c r="U6" s="22" t="s">
        <v>0</v>
      </c>
      <c r="V6" s="23">
        <v>318.2901</v>
      </c>
      <c r="W6" s="22" t="s">
        <v>0</v>
      </c>
      <c r="X6" s="22" t="s">
        <v>0</v>
      </c>
      <c r="Y6" s="22" t="s">
        <v>0</v>
      </c>
      <c r="Z6" s="22" t="s">
        <v>0</v>
      </c>
      <c r="AA6" s="23">
        <v>350.98636</v>
      </c>
      <c r="AB6" s="22" t="s">
        <v>0</v>
      </c>
      <c r="AC6" s="22" t="s">
        <v>0</v>
      </c>
      <c r="AD6" s="22" t="s">
        <v>0</v>
      </c>
      <c r="AE6" s="22" t="s">
        <v>0</v>
      </c>
      <c r="AF6" s="23">
        <v>361.21774</v>
      </c>
      <c r="AG6" s="22" t="s">
        <v>0</v>
      </c>
      <c r="AH6" s="22" t="s">
        <v>0</v>
      </c>
      <c r="AI6" s="22" t="s">
        <v>0</v>
      </c>
      <c r="AJ6" s="22" t="s">
        <v>0</v>
      </c>
      <c r="AK6" s="23">
        <v>350.25952</v>
      </c>
      <c r="AL6" s="23">
        <v>327.11893</v>
      </c>
      <c r="AM6" s="23">
        <v>392.85083</v>
      </c>
      <c r="AN6" s="23">
        <v>316.58008</v>
      </c>
      <c r="AO6" s="23">
        <v>315.16663</v>
      </c>
      <c r="AP6" s="23">
        <v>259.47559</v>
      </c>
      <c r="AQ6" s="23">
        <v>295.55588</v>
      </c>
      <c r="AR6" s="22" t="s">
        <v>0</v>
      </c>
      <c r="AS6" s="22" t="s">
        <v>0</v>
      </c>
      <c r="AT6" s="22" t="s">
        <v>0</v>
      </c>
      <c r="AU6" s="22" t="s">
        <v>0</v>
      </c>
      <c r="AV6" s="22" t="s">
        <v>0</v>
      </c>
      <c r="AW6" s="22" t="s">
        <v>0</v>
      </c>
      <c r="AX6" s="4">
        <v>82730</v>
      </c>
      <c r="AY6" s="4">
        <f t="shared" si="4"/>
        <v>0.9668811054540919</v>
      </c>
    </row>
    <row r="7" spans="1:51" ht="12.75" customHeight="1">
      <c r="A7" s="22" t="s">
        <v>109</v>
      </c>
      <c r="B7" s="22" t="s">
        <v>6</v>
      </c>
      <c r="C7" s="22">
        <f t="shared" si="0"/>
        <v>0.0049800670166666675</v>
      </c>
      <c r="D7" s="22">
        <f t="shared" si="1"/>
        <v>0.00390252805</v>
      </c>
      <c r="E7" s="22">
        <f t="shared" si="2"/>
        <v>0.0031742628333333335</v>
      </c>
      <c r="F7" s="22">
        <f t="shared" si="3"/>
        <v>0.0058911543499999995</v>
      </c>
      <c r="G7" s="22" t="s">
        <v>0</v>
      </c>
      <c r="H7" s="22" t="s">
        <v>0</v>
      </c>
      <c r="I7" s="22" t="s">
        <v>0</v>
      </c>
      <c r="J7" s="22" t="s">
        <v>0</v>
      </c>
      <c r="K7" s="22" t="s">
        <v>0</v>
      </c>
      <c r="L7" s="22" t="s">
        <v>0</v>
      </c>
      <c r="M7" s="22" t="s">
        <v>0</v>
      </c>
      <c r="N7" s="22" t="s">
        <v>0</v>
      </c>
      <c r="O7" s="22" t="s">
        <v>0</v>
      </c>
      <c r="P7" s="22" t="s">
        <v>0</v>
      </c>
      <c r="Q7" s="23">
        <v>3.0084689</v>
      </c>
      <c r="R7" s="22" t="s">
        <v>0</v>
      </c>
      <c r="S7" s="22" t="s">
        <v>0</v>
      </c>
      <c r="T7" s="22" t="s">
        <v>0</v>
      </c>
      <c r="U7" s="22" t="s">
        <v>0</v>
      </c>
      <c r="V7" s="23">
        <v>3.3073158</v>
      </c>
      <c r="W7" s="22" t="s">
        <v>0</v>
      </c>
      <c r="X7" s="22" t="s">
        <v>0</v>
      </c>
      <c r="Y7" s="22" t="s">
        <v>0</v>
      </c>
      <c r="Z7" s="22" t="s">
        <v>0</v>
      </c>
      <c r="AA7" s="23">
        <v>3.2070038</v>
      </c>
      <c r="AB7" s="22" t="s">
        <v>0</v>
      </c>
      <c r="AC7" s="22" t="s">
        <v>0</v>
      </c>
      <c r="AD7" s="22" t="s">
        <v>0</v>
      </c>
      <c r="AE7" s="22" t="s">
        <v>0</v>
      </c>
      <c r="AF7" s="23">
        <v>6.0873237</v>
      </c>
      <c r="AG7" s="22" t="s">
        <v>0</v>
      </c>
      <c r="AH7" s="22" t="s">
        <v>0</v>
      </c>
      <c r="AI7" s="22" t="s">
        <v>0</v>
      </c>
      <c r="AJ7" s="22" t="s">
        <v>0</v>
      </c>
      <c r="AK7" s="23">
        <v>6.3621902</v>
      </c>
      <c r="AL7" s="23">
        <v>6.2473478</v>
      </c>
      <c r="AM7" s="23">
        <v>6.2256508</v>
      </c>
      <c r="AN7" s="23">
        <v>6.8941588</v>
      </c>
      <c r="AO7" s="23">
        <v>8.0467224</v>
      </c>
      <c r="AP7" s="23">
        <v>7.9080997</v>
      </c>
      <c r="AQ7" s="23">
        <v>9.1380043</v>
      </c>
      <c r="AR7" s="23">
        <v>50.854706</v>
      </c>
      <c r="AS7" s="23">
        <v>52.607876</v>
      </c>
      <c r="AT7" s="22" t="s">
        <v>0</v>
      </c>
      <c r="AU7" s="22" t="s">
        <v>0</v>
      </c>
      <c r="AV7" s="22" t="s">
        <v>0</v>
      </c>
      <c r="AW7" s="22" t="s">
        <v>0</v>
      </c>
      <c r="AX7" s="4">
        <v>130170</v>
      </c>
      <c r="AY7" s="4">
        <f t="shared" si="4"/>
        <v>1.8774548658227679</v>
      </c>
    </row>
    <row r="8" spans="1:51" ht="12.75" customHeight="1">
      <c r="A8" s="22" t="s">
        <v>106</v>
      </c>
      <c r="B8" s="22" t="s">
        <v>7</v>
      </c>
      <c r="C8" s="22">
        <f t="shared" si="0"/>
        <v>0.2135169033333333</v>
      </c>
      <c r="D8" s="22">
        <f t="shared" si="1"/>
        <v>0.229961085</v>
      </c>
      <c r="E8" s="22">
        <f t="shared" si="2"/>
        <v>0.23320570333333332</v>
      </c>
      <c r="F8" s="22">
        <f t="shared" si="3"/>
        <v>0.203485225</v>
      </c>
      <c r="G8" s="22" t="s">
        <v>0</v>
      </c>
      <c r="H8" s="22" t="s">
        <v>0</v>
      </c>
      <c r="I8" s="22" t="s">
        <v>0</v>
      </c>
      <c r="J8" s="22" t="s">
        <v>0</v>
      </c>
      <c r="K8" s="22" t="s">
        <v>0</v>
      </c>
      <c r="L8" s="22" t="s">
        <v>0</v>
      </c>
      <c r="M8" s="22" t="s">
        <v>0</v>
      </c>
      <c r="N8" s="22" t="s">
        <v>0</v>
      </c>
      <c r="O8" s="22" t="s">
        <v>0</v>
      </c>
      <c r="P8" s="22" t="s">
        <v>0</v>
      </c>
      <c r="Q8" s="23">
        <v>228.26312</v>
      </c>
      <c r="R8" s="22" t="s">
        <v>0</v>
      </c>
      <c r="S8" s="22" t="s">
        <v>0</v>
      </c>
      <c r="T8" s="22" t="s">
        <v>0</v>
      </c>
      <c r="U8" s="22" t="s">
        <v>0</v>
      </c>
      <c r="V8" s="23">
        <v>238.8974</v>
      </c>
      <c r="W8" s="22" t="s">
        <v>0</v>
      </c>
      <c r="X8" s="22" t="s">
        <v>0</v>
      </c>
      <c r="Y8" s="22" t="s">
        <v>0</v>
      </c>
      <c r="Z8" s="22" t="s">
        <v>0</v>
      </c>
      <c r="AA8" s="23">
        <v>232.45659</v>
      </c>
      <c r="AB8" s="22" t="s">
        <v>0</v>
      </c>
      <c r="AC8" s="22" t="s">
        <v>0</v>
      </c>
      <c r="AD8" s="22" t="s">
        <v>0</v>
      </c>
      <c r="AE8" s="22" t="s">
        <v>0</v>
      </c>
      <c r="AF8" s="23">
        <v>220.22723</v>
      </c>
      <c r="AG8" s="22" t="s">
        <v>0</v>
      </c>
      <c r="AH8" s="22" t="s">
        <v>0</v>
      </c>
      <c r="AI8" s="22" t="s">
        <v>0</v>
      </c>
      <c r="AJ8" s="22" t="s">
        <v>0</v>
      </c>
      <c r="AK8" s="23">
        <v>200.65413</v>
      </c>
      <c r="AL8" s="23">
        <v>179.91904</v>
      </c>
      <c r="AM8" s="23">
        <v>169.63664</v>
      </c>
      <c r="AN8" s="23">
        <v>169.56715</v>
      </c>
      <c r="AO8" s="23">
        <v>167.16754</v>
      </c>
      <c r="AP8" s="23">
        <v>160.60295</v>
      </c>
      <c r="AQ8" s="23">
        <v>159.98819</v>
      </c>
      <c r="AR8" s="22" t="s">
        <v>0</v>
      </c>
      <c r="AS8" s="22" t="s">
        <v>0</v>
      </c>
      <c r="AT8" s="22" t="s">
        <v>0</v>
      </c>
      <c r="AU8" s="22" t="s">
        <v>0</v>
      </c>
      <c r="AV8" s="22" t="s">
        <v>0</v>
      </c>
      <c r="AW8" s="22" t="s">
        <v>0</v>
      </c>
      <c r="AX8" s="4">
        <v>30230</v>
      </c>
      <c r="AY8" s="4">
        <f t="shared" si="4"/>
        <v>0.9352612294411742</v>
      </c>
    </row>
    <row r="9" spans="1:51" ht="12.75" customHeight="1">
      <c r="A9" s="22" t="s">
        <v>107</v>
      </c>
      <c r="B9" s="22" t="s">
        <v>8</v>
      </c>
      <c r="C9" s="22">
        <f t="shared" si="0"/>
        <v>0.0003324422266666667</v>
      </c>
      <c r="D9" s="22">
        <f t="shared" si="1"/>
        <v>0.0003090225125</v>
      </c>
      <c r="E9" s="22">
        <f t="shared" si="2"/>
        <v>0.0003290286866666667</v>
      </c>
      <c r="F9" s="22">
        <f t="shared" si="3"/>
        <v>0.0003241670475</v>
      </c>
      <c r="G9" s="22" t="s">
        <v>0</v>
      </c>
      <c r="H9" s="22" t="s">
        <v>0</v>
      </c>
      <c r="I9" s="22" t="s">
        <v>0</v>
      </c>
      <c r="J9" s="22" t="s">
        <v>0</v>
      </c>
      <c r="K9" s="22" t="s">
        <v>0</v>
      </c>
      <c r="L9" s="22" t="s">
        <v>0</v>
      </c>
      <c r="M9" s="22" t="s">
        <v>0</v>
      </c>
      <c r="N9" s="22" t="s">
        <v>0</v>
      </c>
      <c r="O9" s="22" t="s">
        <v>0</v>
      </c>
      <c r="P9" s="22" t="s">
        <v>0</v>
      </c>
      <c r="Q9" s="23">
        <v>0.36968577</v>
      </c>
      <c r="R9" s="22" t="s">
        <v>0</v>
      </c>
      <c r="S9" s="22" t="s">
        <v>0</v>
      </c>
      <c r="T9" s="22" t="s">
        <v>0</v>
      </c>
      <c r="U9" s="22" t="s">
        <v>0</v>
      </c>
      <c r="V9" s="23">
        <v>0.3282994</v>
      </c>
      <c r="W9" s="22" t="s">
        <v>0</v>
      </c>
      <c r="X9" s="22" t="s">
        <v>0</v>
      </c>
      <c r="Y9" s="22" t="s">
        <v>0</v>
      </c>
      <c r="Z9" s="22" t="s">
        <v>0</v>
      </c>
      <c r="AA9" s="23">
        <v>0.28910089</v>
      </c>
      <c r="AB9" s="22" t="s">
        <v>0</v>
      </c>
      <c r="AC9" s="22" t="s">
        <v>0</v>
      </c>
      <c r="AD9" s="22" t="s">
        <v>0</v>
      </c>
      <c r="AE9" s="22" t="s">
        <v>0</v>
      </c>
      <c r="AF9" s="23">
        <v>0.24900399</v>
      </c>
      <c r="AG9" s="22" t="s">
        <v>0</v>
      </c>
      <c r="AH9" s="22" t="s">
        <v>0</v>
      </c>
      <c r="AI9" s="22" t="s">
        <v>0</v>
      </c>
      <c r="AJ9" s="22" t="s">
        <v>0</v>
      </c>
      <c r="AK9" s="23">
        <v>0.21231422</v>
      </c>
      <c r="AL9" s="23">
        <v>0.20572491</v>
      </c>
      <c r="AM9" s="23">
        <v>0.19884668</v>
      </c>
      <c r="AN9" s="23">
        <v>0.19283094</v>
      </c>
      <c r="AO9" s="23">
        <v>0.18707219</v>
      </c>
      <c r="AP9" s="23">
        <v>0.54624909</v>
      </c>
      <c r="AQ9" s="23">
        <v>2.1270561</v>
      </c>
      <c r="AR9" s="22" t="s">
        <v>0</v>
      </c>
      <c r="AS9" s="22" t="s">
        <v>0</v>
      </c>
      <c r="AT9" s="23">
        <v>5.3210001</v>
      </c>
      <c r="AU9" s="22" t="s">
        <v>0</v>
      </c>
      <c r="AV9" s="22" t="s">
        <v>0</v>
      </c>
      <c r="AW9" s="22" t="s">
        <v>0</v>
      </c>
      <c r="AX9" s="4">
        <v>110620</v>
      </c>
      <c r="AY9" s="4">
        <f t="shared" si="4"/>
        <v>0.607656558363006</v>
      </c>
    </row>
    <row r="10" spans="1:51" ht="12.75" customHeight="1">
      <c r="A10" s="22" t="s">
        <v>110</v>
      </c>
      <c r="B10" s="22" t="s">
        <v>9</v>
      </c>
      <c r="C10" s="22">
        <f t="shared" si="0"/>
        <v>0.049791966666666666</v>
      </c>
      <c r="D10" s="22">
        <f t="shared" si="1"/>
        <v>0.045649001</v>
      </c>
      <c r="E10" s="22">
        <f t="shared" si="2"/>
        <v>0.044467256999999996</v>
      </c>
      <c r="F10" s="22">
        <f t="shared" si="3"/>
        <v>0.05188839425</v>
      </c>
      <c r="G10" s="22" t="s">
        <v>0</v>
      </c>
      <c r="H10" s="22" t="s">
        <v>0</v>
      </c>
      <c r="I10" s="22" t="s">
        <v>0</v>
      </c>
      <c r="J10" s="22" t="s">
        <v>0</v>
      </c>
      <c r="K10" s="22" t="s">
        <v>0</v>
      </c>
      <c r="L10" s="22" t="s">
        <v>0</v>
      </c>
      <c r="M10" s="22" t="s">
        <v>0</v>
      </c>
      <c r="N10" s="22" t="s">
        <v>0</v>
      </c>
      <c r="O10" s="22" t="s">
        <v>0</v>
      </c>
      <c r="P10" s="22" t="s">
        <v>0</v>
      </c>
      <c r="Q10" s="23">
        <v>49.382717</v>
      </c>
      <c r="R10" s="22" t="s">
        <v>0</v>
      </c>
      <c r="S10" s="22" t="s">
        <v>0</v>
      </c>
      <c r="T10" s="22" t="s">
        <v>0</v>
      </c>
      <c r="U10" s="22" t="s">
        <v>0</v>
      </c>
      <c r="V10" s="23">
        <v>41.815506</v>
      </c>
      <c r="W10" s="22" t="s">
        <v>0</v>
      </c>
      <c r="X10" s="22" t="s">
        <v>0</v>
      </c>
      <c r="Y10" s="22" t="s">
        <v>0</v>
      </c>
      <c r="Z10" s="22" t="s">
        <v>0</v>
      </c>
      <c r="AA10" s="23">
        <v>42.203548</v>
      </c>
      <c r="AB10" s="22" t="s">
        <v>0</v>
      </c>
      <c r="AC10" s="22" t="s">
        <v>0</v>
      </c>
      <c r="AD10" s="22" t="s">
        <v>0</v>
      </c>
      <c r="AE10" s="22" t="s">
        <v>0</v>
      </c>
      <c r="AF10" s="23">
        <v>49.194233</v>
      </c>
      <c r="AG10" s="22" t="s">
        <v>0</v>
      </c>
      <c r="AH10" s="22" t="s">
        <v>0</v>
      </c>
      <c r="AI10" s="22" t="s">
        <v>0</v>
      </c>
      <c r="AJ10" s="22" t="s">
        <v>0</v>
      </c>
      <c r="AK10" s="23">
        <v>60.855015</v>
      </c>
      <c r="AL10" s="23">
        <v>58.666271</v>
      </c>
      <c r="AM10" s="23">
        <v>56.546326</v>
      </c>
      <c r="AN10" s="23">
        <v>56.617126</v>
      </c>
      <c r="AO10" s="23">
        <v>56.653309</v>
      </c>
      <c r="AP10" s="23">
        <v>55.300781</v>
      </c>
      <c r="AQ10" s="23">
        <v>55.350552</v>
      </c>
      <c r="AR10" s="22" t="s">
        <v>0</v>
      </c>
      <c r="AS10" s="22" t="s">
        <v>0</v>
      </c>
      <c r="AT10" s="22" t="s">
        <v>0</v>
      </c>
      <c r="AU10" s="22" t="s">
        <v>0</v>
      </c>
      <c r="AV10" s="22" t="s">
        <v>0</v>
      </c>
      <c r="AW10" s="22" t="s">
        <v>0</v>
      </c>
      <c r="AX10" s="4">
        <v>1084380</v>
      </c>
      <c r="AY10" s="4">
        <f t="shared" si="4"/>
        <v>1.029025159520517</v>
      </c>
    </row>
    <row r="11" spans="1:51" ht="12.75" customHeight="1">
      <c r="A11" s="22" t="s">
        <v>112</v>
      </c>
      <c r="B11" s="22" t="s">
        <v>10</v>
      </c>
      <c r="C11" s="22">
        <f t="shared" si="0"/>
        <v>0.0202340895</v>
      </c>
      <c r="D11" s="22">
        <f t="shared" si="1"/>
        <v>0.019119009</v>
      </c>
      <c r="E11" s="22">
        <f t="shared" si="2"/>
        <v>0.01994159566666667</v>
      </c>
      <c r="F11" s="22">
        <f t="shared" si="3"/>
        <v>0.020637763</v>
      </c>
      <c r="G11" s="22" t="s">
        <v>0</v>
      </c>
      <c r="H11" s="22" t="s">
        <v>0</v>
      </c>
      <c r="I11" s="22" t="s">
        <v>0</v>
      </c>
      <c r="J11" s="22" t="s">
        <v>0</v>
      </c>
      <c r="K11" s="22" t="s">
        <v>0</v>
      </c>
      <c r="L11" s="22" t="s">
        <v>0</v>
      </c>
      <c r="M11" s="22" t="s">
        <v>0</v>
      </c>
      <c r="N11" s="22" t="s">
        <v>0</v>
      </c>
      <c r="O11" s="22" t="s">
        <v>0</v>
      </c>
      <c r="P11" s="22" t="s">
        <v>0</v>
      </c>
      <c r="Q11" s="23">
        <v>20.408163</v>
      </c>
      <c r="R11" s="22" t="s">
        <v>0</v>
      </c>
      <c r="S11" s="22" t="s">
        <v>0</v>
      </c>
      <c r="T11" s="22" t="s">
        <v>0</v>
      </c>
      <c r="U11" s="22" t="s">
        <v>0</v>
      </c>
      <c r="V11" s="23">
        <v>18.445322</v>
      </c>
      <c r="W11" s="22" t="s">
        <v>0</v>
      </c>
      <c r="X11" s="22" t="s">
        <v>0</v>
      </c>
      <c r="Y11" s="22" t="s">
        <v>0</v>
      </c>
      <c r="Z11" s="22" t="s">
        <v>0</v>
      </c>
      <c r="AA11" s="23">
        <v>20.971302</v>
      </c>
      <c r="AB11" s="22" t="s">
        <v>0</v>
      </c>
      <c r="AC11" s="22" t="s">
        <v>0</v>
      </c>
      <c r="AD11" s="22" t="s">
        <v>0</v>
      </c>
      <c r="AE11" s="22" t="s">
        <v>0</v>
      </c>
      <c r="AF11" s="23">
        <v>16.651249</v>
      </c>
      <c r="AG11" s="22" t="s">
        <v>0</v>
      </c>
      <c r="AH11" s="22" t="s">
        <v>0</v>
      </c>
      <c r="AI11" s="22" t="s">
        <v>0</v>
      </c>
      <c r="AJ11" s="22" t="s">
        <v>0</v>
      </c>
      <c r="AK11" s="23">
        <v>14.106583</v>
      </c>
      <c r="AL11" s="23">
        <v>15.212017</v>
      </c>
      <c r="AM11" s="23">
        <v>18.482101</v>
      </c>
      <c r="AN11" s="23">
        <v>23.748013</v>
      </c>
      <c r="AO11" s="23">
        <v>24.554167</v>
      </c>
      <c r="AP11" s="23">
        <v>30.821918</v>
      </c>
      <c r="AQ11" s="23">
        <v>26.737968</v>
      </c>
      <c r="AR11" s="22" t="s">
        <v>0</v>
      </c>
      <c r="AS11" s="22" t="s">
        <v>0</v>
      </c>
      <c r="AT11" s="22" t="s">
        <v>0</v>
      </c>
      <c r="AU11" s="22" t="s">
        <v>0</v>
      </c>
      <c r="AV11" s="22" t="s">
        <v>0</v>
      </c>
      <c r="AW11" s="22" t="s">
        <v>0</v>
      </c>
      <c r="AX11" s="4">
        <v>566730</v>
      </c>
      <c r="AY11" s="4">
        <f t="shared" si="4"/>
        <v>1.1367042382521133</v>
      </c>
    </row>
    <row r="12" spans="1:51" ht="12.75" customHeight="1">
      <c r="A12" s="22" t="s">
        <v>111</v>
      </c>
      <c r="B12" s="22" t="s">
        <v>11</v>
      </c>
      <c r="C12" s="22">
        <f t="shared" si="0"/>
        <v>0.04374036583333333</v>
      </c>
      <c r="D12" s="22">
        <f t="shared" si="1"/>
        <v>0.044527348249999994</v>
      </c>
      <c r="E12" s="22">
        <f t="shared" si="2"/>
        <v>0.043260569</v>
      </c>
      <c r="F12" s="22">
        <f t="shared" si="3"/>
        <v>0.044434198249999994</v>
      </c>
      <c r="G12" s="22" t="s">
        <v>0</v>
      </c>
      <c r="H12" s="22" t="s">
        <v>0</v>
      </c>
      <c r="I12" s="22" t="s">
        <v>0</v>
      </c>
      <c r="J12" s="22" t="s">
        <v>0</v>
      </c>
      <c r="K12" s="22" t="s">
        <v>0</v>
      </c>
      <c r="L12" s="22" t="s">
        <v>0</v>
      </c>
      <c r="M12" s="22" t="s">
        <v>0</v>
      </c>
      <c r="N12" s="22" t="s">
        <v>0</v>
      </c>
      <c r="O12" s="22" t="s">
        <v>0</v>
      </c>
      <c r="P12" s="22" t="s">
        <v>0</v>
      </c>
      <c r="Q12" s="23">
        <v>41.671875</v>
      </c>
      <c r="R12" s="22" t="s">
        <v>0</v>
      </c>
      <c r="S12" s="22" t="s">
        <v>0</v>
      </c>
      <c r="T12" s="22" t="s">
        <v>0</v>
      </c>
      <c r="U12" s="22" t="s">
        <v>0</v>
      </c>
      <c r="V12" s="23">
        <v>43.033527</v>
      </c>
      <c r="W12" s="22" t="s">
        <v>0</v>
      </c>
      <c r="X12" s="22" t="s">
        <v>0</v>
      </c>
      <c r="Y12" s="22" t="s">
        <v>0</v>
      </c>
      <c r="Z12" s="22" t="s">
        <v>0</v>
      </c>
      <c r="AA12" s="23">
        <v>45.076305</v>
      </c>
      <c r="AB12" s="22" t="s">
        <v>0</v>
      </c>
      <c r="AC12" s="22" t="s">
        <v>0</v>
      </c>
      <c r="AD12" s="22" t="s">
        <v>0</v>
      </c>
      <c r="AE12" s="22" t="s">
        <v>0</v>
      </c>
      <c r="AF12" s="23">
        <v>48.327686</v>
      </c>
      <c r="AG12" s="22" t="s">
        <v>0</v>
      </c>
      <c r="AH12" s="22" t="s">
        <v>0</v>
      </c>
      <c r="AI12" s="22" t="s">
        <v>0</v>
      </c>
      <c r="AJ12" s="22" t="s">
        <v>0</v>
      </c>
      <c r="AK12" s="23">
        <v>43.25581</v>
      </c>
      <c r="AL12" s="23">
        <v>55.197723</v>
      </c>
      <c r="AM12" s="23">
        <v>55.65369</v>
      </c>
      <c r="AN12" s="23">
        <v>40.609261</v>
      </c>
      <c r="AO12" s="23">
        <v>45.927917</v>
      </c>
      <c r="AP12" s="23">
        <v>41.076992</v>
      </c>
      <c r="AQ12" s="23">
        <v>40.031868</v>
      </c>
      <c r="AR12" s="23">
        <v>42.101299</v>
      </c>
      <c r="AS12" s="23">
        <v>43.130581</v>
      </c>
      <c r="AT12" s="22" t="s">
        <v>0</v>
      </c>
      <c r="AU12" s="22" t="s">
        <v>0</v>
      </c>
      <c r="AV12" s="22" t="s">
        <v>0</v>
      </c>
      <c r="AW12" s="22" t="s">
        <v>0</v>
      </c>
      <c r="AX12" s="4">
        <v>8459420</v>
      </c>
      <c r="AY12" s="4">
        <f t="shared" si="4"/>
        <v>0.9961450534895935</v>
      </c>
    </row>
    <row r="13" spans="1:51" ht="12.75" customHeight="1">
      <c r="A13" s="22" t="s">
        <v>108</v>
      </c>
      <c r="B13" s="22" t="s">
        <v>12</v>
      </c>
      <c r="C13" s="22">
        <f t="shared" si="0"/>
        <v>0.000551998475</v>
      </c>
      <c r="D13" s="22">
        <f t="shared" si="1"/>
        <v>0.00036808770000000004</v>
      </c>
      <c r="E13" s="22">
        <f t="shared" si="2"/>
        <v>0.00032160032666666666</v>
      </c>
      <c r="F13" s="22">
        <f t="shared" si="3"/>
        <v>0.0006586159074999999</v>
      </c>
      <c r="G13" s="22" t="s">
        <v>0</v>
      </c>
      <c r="H13" s="22" t="s">
        <v>0</v>
      </c>
      <c r="I13" s="22" t="s">
        <v>0</v>
      </c>
      <c r="J13" s="22" t="s">
        <v>0</v>
      </c>
      <c r="K13" s="22" t="s">
        <v>0</v>
      </c>
      <c r="L13" s="22" t="s">
        <v>0</v>
      </c>
      <c r="M13" s="22" t="s">
        <v>0</v>
      </c>
      <c r="N13" s="22" t="s">
        <v>0</v>
      </c>
      <c r="O13" s="22" t="s">
        <v>0</v>
      </c>
      <c r="P13" s="22" t="s">
        <v>0</v>
      </c>
      <c r="Q13" s="23">
        <v>0.35505059</v>
      </c>
      <c r="R13" s="22" t="s">
        <v>0</v>
      </c>
      <c r="S13" s="22" t="s">
        <v>0</v>
      </c>
      <c r="T13" s="22" t="s">
        <v>0</v>
      </c>
      <c r="U13" s="22" t="s">
        <v>0</v>
      </c>
      <c r="V13" s="23">
        <v>0.32247663</v>
      </c>
      <c r="W13" s="22" t="s">
        <v>0</v>
      </c>
      <c r="X13" s="22" t="s">
        <v>0</v>
      </c>
      <c r="Y13" s="22" t="s">
        <v>0</v>
      </c>
      <c r="Z13" s="22" t="s">
        <v>0</v>
      </c>
      <c r="AA13" s="23">
        <v>0.28727376</v>
      </c>
      <c r="AB13" s="22" t="s">
        <v>0</v>
      </c>
      <c r="AC13" s="22" t="s">
        <v>0</v>
      </c>
      <c r="AD13" s="22" t="s">
        <v>0</v>
      </c>
      <c r="AE13" s="22" t="s">
        <v>0</v>
      </c>
      <c r="AF13" s="23">
        <v>0.50754982</v>
      </c>
      <c r="AG13" s="22" t="s">
        <v>0</v>
      </c>
      <c r="AH13" s="22" t="s">
        <v>0</v>
      </c>
      <c r="AI13" s="22" t="s">
        <v>0</v>
      </c>
      <c r="AJ13" s="22" t="s">
        <v>0</v>
      </c>
      <c r="AK13" s="23">
        <v>0.33783785</v>
      </c>
      <c r="AL13" s="23">
        <v>1.6500688</v>
      </c>
      <c r="AM13" s="23">
        <v>1.6117854</v>
      </c>
      <c r="AN13" s="23">
        <v>1.6792787</v>
      </c>
      <c r="AO13" s="23">
        <v>1.6401795</v>
      </c>
      <c r="AP13" s="23">
        <v>1.5018022</v>
      </c>
      <c r="AQ13" s="23">
        <v>1.3691932</v>
      </c>
      <c r="AR13" s="22" t="s">
        <v>0</v>
      </c>
      <c r="AS13" s="22" t="s">
        <v>0</v>
      </c>
      <c r="AT13" s="22" t="s">
        <v>0</v>
      </c>
      <c r="AU13" s="22" t="s">
        <v>0</v>
      </c>
      <c r="AV13" s="22" t="s">
        <v>0</v>
      </c>
      <c r="AW13" s="22" t="s">
        <v>0</v>
      </c>
      <c r="AX13" s="4">
        <v>273600</v>
      </c>
      <c r="AY13" s="4">
        <f t="shared" si="4"/>
        <v>-0.39272604550538426</v>
      </c>
    </row>
    <row r="14" spans="1:51" ht="12.75" customHeight="1">
      <c r="A14" s="22" t="s">
        <v>105</v>
      </c>
      <c r="B14" s="22" t="s">
        <v>13</v>
      </c>
      <c r="C14" s="22">
        <f t="shared" si="0"/>
        <v>0.00136790219</v>
      </c>
      <c r="D14" s="22">
        <f t="shared" si="1"/>
        <v>0.00032321523500000005</v>
      </c>
      <c r="E14" s="22">
        <f t="shared" si="2"/>
        <v>0.0002903363366666667</v>
      </c>
      <c r="F14" s="22">
        <f t="shared" si="3"/>
        <v>0.0018946337225</v>
      </c>
      <c r="G14" s="22" t="s">
        <v>0</v>
      </c>
      <c r="H14" s="22" t="s">
        <v>0</v>
      </c>
      <c r="I14" s="22" t="s">
        <v>0</v>
      </c>
      <c r="J14" s="22" t="s">
        <v>0</v>
      </c>
      <c r="K14" s="22" t="s">
        <v>0</v>
      </c>
      <c r="L14" s="22" t="s">
        <v>0</v>
      </c>
      <c r="M14" s="22" t="s">
        <v>0</v>
      </c>
      <c r="N14" s="22" t="s">
        <v>0</v>
      </c>
      <c r="O14" s="22" t="s">
        <v>0</v>
      </c>
      <c r="P14" s="22" t="s">
        <v>0</v>
      </c>
      <c r="Q14" s="23">
        <v>0.0854</v>
      </c>
      <c r="R14" s="22" t="s">
        <v>0</v>
      </c>
      <c r="S14" s="22" t="s">
        <v>0</v>
      </c>
      <c r="T14" s="22" t="s">
        <v>0</v>
      </c>
      <c r="U14" s="22" t="s">
        <v>0</v>
      </c>
      <c r="V14" s="23">
        <v>0.54347825</v>
      </c>
      <c r="W14" s="22" t="s">
        <v>0</v>
      </c>
      <c r="X14" s="22" t="s">
        <v>0</v>
      </c>
      <c r="Y14" s="22" t="s">
        <v>0</v>
      </c>
      <c r="Z14" s="22" t="s">
        <v>0</v>
      </c>
      <c r="AA14" s="23">
        <v>0.24213076</v>
      </c>
      <c r="AB14" s="22" t="s">
        <v>0</v>
      </c>
      <c r="AC14" s="22" t="s">
        <v>0</v>
      </c>
      <c r="AD14" s="22" t="s">
        <v>0</v>
      </c>
      <c r="AE14" s="22" t="s">
        <v>0</v>
      </c>
      <c r="AF14" s="23">
        <v>0.42185193</v>
      </c>
      <c r="AG14" s="22" t="s">
        <v>0</v>
      </c>
      <c r="AH14" s="22" t="s">
        <v>0</v>
      </c>
      <c r="AI14" s="22" t="s">
        <v>0</v>
      </c>
      <c r="AJ14" s="22" t="s">
        <v>0</v>
      </c>
      <c r="AK14" s="23">
        <v>3.6656892</v>
      </c>
      <c r="AL14" s="23">
        <v>3.568994</v>
      </c>
      <c r="AM14" s="23">
        <v>3.4793501</v>
      </c>
      <c r="AN14" s="23">
        <v>3.3963585</v>
      </c>
      <c r="AO14" s="23">
        <v>3.3196399</v>
      </c>
      <c r="AP14" s="23">
        <v>3.248863</v>
      </c>
      <c r="AQ14" s="23">
        <v>3.1811271</v>
      </c>
      <c r="AR14" s="23">
        <v>2.3577199</v>
      </c>
      <c r="AS14" s="23">
        <v>2.4218299</v>
      </c>
      <c r="AT14" s="22" t="s">
        <v>0</v>
      </c>
      <c r="AU14" s="22" t="s">
        <v>0</v>
      </c>
      <c r="AV14" s="22" t="s">
        <v>0</v>
      </c>
      <c r="AW14" s="22" t="s">
        <v>0</v>
      </c>
      <c r="AX14" s="4">
        <v>25680</v>
      </c>
      <c r="AY14" s="4">
        <f t="shared" si="4"/>
        <v>-0.4789061508237914</v>
      </c>
    </row>
    <row r="15" spans="1:51" ht="12.75" customHeight="1">
      <c r="A15" s="22" t="s">
        <v>118</v>
      </c>
      <c r="B15" s="22" t="s">
        <v>14</v>
      </c>
      <c r="C15" s="22">
        <f t="shared" si="0"/>
        <v>0.005599477816666666</v>
      </c>
      <c r="D15" s="22">
        <f t="shared" si="1"/>
        <v>0.0050761626499999995</v>
      </c>
      <c r="E15" s="22">
        <f t="shared" si="2"/>
        <v>0.0044448739</v>
      </c>
      <c r="F15" s="22">
        <f t="shared" si="3"/>
        <v>0.006928239</v>
      </c>
      <c r="G15" s="22" t="s">
        <v>0</v>
      </c>
      <c r="H15" s="22" t="s">
        <v>0</v>
      </c>
      <c r="I15" s="22" t="s">
        <v>0</v>
      </c>
      <c r="J15" s="22" t="s">
        <v>0</v>
      </c>
      <c r="K15" s="22" t="s">
        <v>0</v>
      </c>
      <c r="L15" s="22" t="s">
        <v>0</v>
      </c>
      <c r="M15" s="22" t="s">
        <v>0</v>
      </c>
      <c r="N15" s="22" t="s">
        <v>0</v>
      </c>
      <c r="O15" s="22" t="s">
        <v>0</v>
      </c>
      <c r="P15" s="22" t="s">
        <v>0</v>
      </c>
      <c r="Q15" s="23">
        <v>2.5691402</v>
      </c>
      <c r="R15" s="22" t="s">
        <v>0</v>
      </c>
      <c r="S15" s="22" t="s">
        <v>0</v>
      </c>
      <c r="T15" s="22" t="s">
        <v>0</v>
      </c>
      <c r="U15" s="22" t="s">
        <v>0</v>
      </c>
      <c r="V15" s="23">
        <v>3.3147707</v>
      </c>
      <c r="W15" s="22" t="s">
        <v>0</v>
      </c>
      <c r="X15" s="22" t="s">
        <v>0</v>
      </c>
      <c r="Y15" s="22" t="s">
        <v>0</v>
      </c>
      <c r="Z15" s="22" t="s">
        <v>0</v>
      </c>
      <c r="AA15" s="23">
        <v>7.4507108</v>
      </c>
      <c r="AB15" s="22" t="s">
        <v>0</v>
      </c>
      <c r="AC15" s="22" t="s">
        <v>0</v>
      </c>
      <c r="AD15" s="22" t="s">
        <v>0</v>
      </c>
      <c r="AE15" s="22" t="s">
        <v>0</v>
      </c>
      <c r="AF15" s="23">
        <v>6.9700289</v>
      </c>
      <c r="AG15" s="22" t="s">
        <v>0</v>
      </c>
      <c r="AH15" s="22" t="s">
        <v>0</v>
      </c>
      <c r="AI15" s="22" t="s">
        <v>0</v>
      </c>
      <c r="AJ15" s="22" t="s">
        <v>0</v>
      </c>
      <c r="AK15" s="23">
        <v>6.8882384</v>
      </c>
      <c r="AL15" s="23">
        <v>5.0196562</v>
      </c>
      <c r="AM15" s="23">
        <v>4.0686097</v>
      </c>
      <c r="AN15" s="23">
        <v>3.9614</v>
      </c>
      <c r="AO15" s="23">
        <v>3.8610039</v>
      </c>
      <c r="AP15" s="23">
        <v>6.4039779</v>
      </c>
      <c r="AQ15" s="23">
        <v>6.6932683</v>
      </c>
      <c r="AR15" s="22" t="s">
        <v>0</v>
      </c>
      <c r="AS15" s="22" t="s">
        <v>0</v>
      </c>
      <c r="AT15" s="22" t="s">
        <v>0</v>
      </c>
      <c r="AU15" s="22" t="s">
        <v>0</v>
      </c>
      <c r="AV15" s="22" t="s">
        <v>0</v>
      </c>
      <c r="AW15" s="22" t="s">
        <v>0</v>
      </c>
      <c r="AX15" s="4">
        <v>465400</v>
      </c>
      <c r="AY15" s="4">
        <f t="shared" si="4"/>
        <v>1.9679693130211102</v>
      </c>
    </row>
    <row r="16" spans="1:51" ht="12.75" customHeight="1">
      <c r="A16" s="22" t="s">
        <v>114</v>
      </c>
      <c r="B16" s="22" t="s">
        <v>15</v>
      </c>
      <c r="C16" s="22">
        <f t="shared" si="0"/>
        <v>0.20303569500000004</v>
      </c>
      <c r="D16" s="22">
        <f t="shared" si="1"/>
        <v>0.21080823500000004</v>
      </c>
      <c r="E16" s="22">
        <f t="shared" si="2"/>
        <v>0.20955913333333334</v>
      </c>
      <c r="F16" s="22">
        <f t="shared" si="3"/>
        <v>0.20253200000000002</v>
      </c>
      <c r="G16" s="22" t="s">
        <v>0</v>
      </c>
      <c r="H16" s="22" t="s">
        <v>0</v>
      </c>
      <c r="I16" s="22" t="s">
        <v>0</v>
      </c>
      <c r="J16" s="22" t="s">
        <v>0</v>
      </c>
      <c r="K16" s="22" t="s">
        <v>0</v>
      </c>
      <c r="L16" s="22" t="s">
        <v>0</v>
      </c>
      <c r="M16" s="22" t="s">
        <v>0</v>
      </c>
      <c r="N16" s="22" t="s">
        <v>0</v>
      </c>
      <c r="O16" s="22" t="s">
        <v>0</v>
      </c>
      <c r="P16" s="22" t="s">
        <v>0</v>
      </c>
      <c r="Q16" s="23">
        <v>196.96117</v>
      </c>
      <c r="R16" s="22" t="s">
        <v>0</v>
      </c>
      <c r="S16" s="22" t="s">
        <v>0</v>
      </c>
      <c r="T16" s="22" t="s">
        <v>0</v>
      </c>
      <c r="U16" s="22" t="s">
        <v>0</v>
      </c>
      <c r="V16" s="23">
        <v>211.125</v>
      </c>
      <c r="W16" s="22" t="s">
        <v>0</v>
      </c>
      <c r="X16" s="22" t="s">
        <v>0</v>
      </c>
      <c r="Y16" s="22" t="s">
        <v>0</v>
      </c>
      <c r="Z16" s="22" t="s">
        <v>0</v>
      </c>
      <c r="AA16" s="23">
        <v>220.59123</v>
      </c>
      <c r="AB16" s="22" t="s">
        <v>0</v>
      </c>
      <c r="AC16" s="22" t="s">
        <v>0</v>
      </c>
      <c r="AD16" s="22" t="s">
        <v>0</v>
      </c>
      <c r="AE16" s="22" t="s">
        <v>0</v>
      </c>
      <c r="AF16" s="23">
        <v>214.55554</v>
      </c>
      <c r="AG16" s="22" t="s">
        <v>0</v>
      </c>
      <c r="AH16" s="22" t="s">
        <v>0</v>
      </c>
      <c r="AI16" s="22" t="s">
        <v>0</v>
      </c>
      <c r="AJ16" s="22" t="s">
        <v>0</v>
      </c>
      <c r="AK16" s="23">
        <v>208.70065</v>
      </c>
      <c r="AL16" s="23">
        <v>206.41296</v>
      </c>
      <c r="AM16" s="23">
        <v>203.36891</v>
      </c>
      <c r="AN16" s="23">
        <v>192.03416</v>
      </c>
      <c r="AO16" s="23">
        <v>188.92612</v>
      </c>
      <c r="AP16" s="23">
        <v>166.28058</v>
      </c>
      <c r="AQ16" s="23">
        <v>159.00566</v>
      </c>
      <c r="AR16" s="22" t="s">
        <v>0</v>
      </c>
      <c r="AS16" s="22" t="s">
        <v>0</v>
      </c>
      <c r="AT16" s="22" t="s">
        <v>0</v>
      </c>
      <c r="AU16" s="22" t="s">
        <v>0</v>
      </c>
      <c r="AV16" s="22" t="s">
        <v>0</v>
      </c>
      <c r="AW16" s="22" t="s">
        <v>0</v>
      </c>
      <c r="AX16" s="4">
        <v>9220970</v>
      </c>
      <c r="AY16" s="4">
        <f t="shared" si="4"/>
        <v>0.9679481755420621</v>
      </c>
    </row>
    <row r="17" spans="1:50" ht="12.75" customHeight="1">
      <c r="A17" s="22" t="s">
        <v>121</v>
      </c>
      <c r="B17" s="22" t="s">
        <v>16</v>
      </c>
      <c r="C17" s="22">
        <v>999</v>
      </c>
      <c r="D17" s="22">
        <v>999</v>
      </c>
      <c r="E17" s="22">
        <v>999</v>
      </c>
      <c r="F17" s="22">
        <v>999</v>
      </c>
      <c r="G17" s="22" t="s">
        <v>0</v>
      </c>
      <c r="H17" s="22" t="s">
        <v>0</v>
      </c>
      <c r="I17" s="22" t="s">
        <v>0</v>
      </c>
      <c r="J17" s="22" t="s">
        <v>0</v>
      </c>
      <c r="K17" s="22" t="s">
        <v>0</v>
      </c>
      <c r="L17" s="22" t="s">
        <v>0</v>
      </c>
      <c r="M17" s="22" t="s">
        <v>0</v>
      </c>
      <c r="N17" s="22" t="s">
        <v>0</v>
      </c>
      <c r="O17" s="22" t="s">
        <v>0</v>
      </c>
      <c r="P17" s="22" t="s">
        <v>0</v>
      </c>
      <c r="Q17" s="22" t="s">
        <v>0</v>
      </c>
      <c r="R17" s="22" t="s">
        <v>0</v>
      </c>
      <c r="S17" s="22" t="s">
        <v>0</v>
      </c>
      <c r="T17" s="22" t="s">
        <v>0</v>
      </c>
      <c r="U17" s="22" t="s">
        <v>0</v>
      </c>
      <c r="V17" s="22" t="s">
        <v>0</v>
      </c>
      <c r="W17" s="22" t="s">
        <v>0</v>
      </c>
      <c r="X17" s="22" t="s">
        <v>0</v>
      </c>
      <c r="Y17" s="22" t="s">
        <v>0</v>
      </c>
      <c r="Z17" s="22" t="s">
        <v>0</v>
      </c>
      <c r="AA17" s="22" t="s">
        <v>0</v>
      </c>
      <c r="AB17" s="22" t="s">
        <v>0</v>
      </c>
      <c r="AC17" s="22" t="s">
        <v>0</v>
      </c>
      <c r="AD17" s="22" t="s">
        <v>0</v>
      </c>
      <c r="AE17" s="22" t="s">
        <v>0</v>
      </c>
      <c r="AF17" s="22" t="s">
        <v>0</v>
      </c>
      <c r="AG17" s="22" t="s">
        <v>0</v>
      </c>
      <c r="AH17" s="22" t="s">
        <v>0</v>
      </c>
      <c r="AI17" s="22" t="s">
        <v>0</v>
      </c>
      <c r="AJ17" s="22" t="s">
        <v>0</v>
      </c>
      <c r="AK17" s="22" t="s">
        <v>0</v>
      </c>
      <c r="AL17" s="22" t="s">
        <v>0</v>
      </c>
      <c r="AM17" s="22" t="s">
        <v>0</v>
      </c>
      <c r="AN17" s="22" t="s">
        <v>0</v>
      </c>
      <c r="AO17" s="22" t="s">
        <v>0</v>
      </c>
      <c r="AP17" s="22" t="s">
        <v>0</v>
      </c>
      <c r="AQ17" s="22" t="s">
        <v>0</v>
      </c>
      <c r="AR17" s="22" t="s">
        <v>0</v>
      </c>
      <c r="AS17" s="22" t="s">
        <v>0</v>
      </c>
      <c r="AT17" s="22" t="s">
        <v>0</v>
      </c>
      <c r="AU17" s="22" t="s">
        <v>0</v>
      </c>
      <c r="AV17" s="22" t="s">
        <v>0</v>
      </c>
      <c r="AW17" s="22" t="s">
        <v>0</v>
      </c>
      <c r="AX17" s="4">
        <v>4030</v>
      </c>
    </row>
    <row r="18" spans="1:50" ht="12.75" customHeight="1">
      <c r="A18" s="22" t="s">
        <v>113</v>
      </c>
      <c r="B18" s="22" t="s">
        <v>17</v>
      </c>
      <c r="C18" s="22">
        <f aca="true" t="shared" si="5" ref="C18:C49">AVERAGE(Q18,V18,AA18,AF18,AK18,AP18)/1000</f>
        <v>0.0006383335850000001</v>
      </c>
      <c r="D18" s="22">
        <v>999</v>
      </c>
      <c r="E18" s="22">
        <v>999</v>
      </c>
      <c r="F18" s="22">
        <f aca="true" t="shared" si="6" ref="F18:F49">AVERAGE(AA18,AF18,AK18,AP18)/1000</f>
        <v>0.0006383335850000001</v>
      </c>
      <c r="G18" s="22" t="s">
        <v>0</v>
      </c>
      <c r="H18" s="22" t="s">
        <v>0</v>
      </c>
      <c r="I18" s="22" t="s">
        <v>0</v>
      </c>
      <c r="J18" s="22" t="s">
        <v>0</v>
      </c>
      <c r="K18" s="22" t="s">
        <v>0</v>
      </c>
      <c r="L18" s="22" t="s">
        <v>0</v>
      </c>
      <c r="M18" s="22" t="s">
        <v>0</v>
      </c>
      <c r="N18" s="22" t="s">
        <v>0</v>
      </c>
      <c r="O18" s="22" t="s">
        <v>0</v>
      </c>
      <c r="P18" s="22" t="s">
        <v>0</v>
      </c>
      <c r="Q18" s="22" t="s">
        <v>0</v>
      </c>
      <c r="R18" s="22" t="s">
        <v>0</v>
      </c>
      <c r="S18" s="22" t="s">
        <v>0</v>
      </c>
      <c r="T18" s="22" t="s">
        <v>0</v>
      </c>
      <c r="U18" s="22" t="s">
        <v>0</v>
      </c>
      <c r="V18" s="22" t="s">
        <v>0</v>
      </c>
      <c r="W18" s="22" t="s">
        <v>0</v>
      </c>
      <c r="X18" s="22" t="s">
        <v>0</v>
      </c>
      <c r="Y18" s="22" t="s">
        <v>0</v>
      </c>
      <c r="Z18" s="22" t="s">
        <v>0</v>
      </c>
      <c r="AA18" s="22" t="s">
        <v>0</v>
      </c>
      <c r="AB18" s="22" t="s">
        <v>0</v>
      </c>
      <c r="AC18" s="22" t="s">
        <v>0</v>
      </c>
      <c r="AD18" s="22" t="s">
        <v>0</v>
      </c>
      <c r="AE18" s="22" t="s">
        <v>0</v>
      </c>
      <c r="AF18" s="22" t="s">
        <v>0</v>
      </c>
      <c r="AG18" s="22" t="s">
        <v>0</v>
      </c>
      <c r="AH18" s="22" t="s">
        <v>0</v>
      </c>
      <c r="AI18" s="22" t="s">
        <v>0</v>
      </c>
      <c r="AJ18" s="22" t="s">
        <v>0</v>
      </c>
      <c r="AK18" s="23">
        <v>0.67911714</v>
      </c>
      <c r="AL18" s="23">
        <v>0.66612935</v>
      </c>
      <c r="AM18" s="23">
        <v>0.6513406</v>
      </c>
      <c r="AN18" s="23">
        <v>0.95232654</v>
      </c>
      <c r="AO18" s="23">
        <v>0.61690122</v>
      </c>
      <c r="AP18" s="23">
        <v>0.59755003</v>
      </c>
      <c r="AQ18" s="23">
        <v>1.7427372</v>
      </c>
      <c r="AR18" s="22" t="s">
        <v>0</v>
      </c>
      <c r="AS18" s="22" t="s">
        <v>0</v>
      </c>
      <c r="AT18" s="22" t="s">
        <v>0</v>
      </c>
      <c r="AU18" s="22" t="s">
        <v>0</v>
      </c>
      <c r="AV18" s="22" t="s">
        <v>0</v>
      </c>
      <c r="AW18" s="22" t="s">
        <v>0</v>
      </c>
      <c r="AX18" s="4">
        <v>622980</v>
      </c>
    </row>
    <row r="19" spans="1:51" ht="12.75" customHeight="1">
      <c r="A19" s="22" t="s">
        <v>185</v>
      </c>
      <c r="B19" s="22" t="s">
        <v>18</v>
      </c>
      <c r="C19" s="22">
        <f t="shared" si="5"/>
        <v>0.00031014622</v>
      </c>
      <c r="D19" s="22">
        <f aca="true" t="shared" si="7" ref="D19:D58">AVERAGE(Q19,V19,AA19,AF19)/1000</f>
        <v>0.00030365329500000004</v>
      </c>
      <c r="E19" s="22">
        <f aca="true" t="shared" si="8" ref="E19:E58">AVERAGE(Q19,V19,AA19)/1000</f>
        <v>0.00033971599000000004</v>
      </c>
      <c r="F19" s="22">
        <f t="shared" si="6"/>
        <v>0.0002662733025</v>
      </c>
      <c r="G19" s="22" t="s">
        <v>0</v>
      </c>
      <c r="H19" s="22" t="s">
        <v>0</v>
      </c>
      <c r="I19" s="22" t="s">
        <v>0</v>
      </c>
      <c r="J19" s="22" t="s">
        <v>0</v>
      </c>
      <c r="K19" s="22" t="s">
        <v>0</v>
      </c>
      <c r="L19" s="22" t="s">
        <v>0</v>
      </c>
      <c r="M19" s="22" t="s">
        <v>0</v>
      </c>
      <c r="N19" s="22" t="s">
        <v>0</v>
      </c>
      <c r="O19" s="22" t="s">
        <v>0</v>
      </c>
      <c r="P19" s="22" t="s">
        <v>0</v>
      </c>
      <c r="Q19" s="23">
        <v>0.54764515</v>
      </c>
      <c r="R19" s="22" t="s">
        <v>0</v>
      </c>
      <c r="S19" s="22" t="s">
        <v>0</v>
      </c>
      <c r="T19" s="22" t="s">
        <v>0</v>
      </c>
      <c r="U19" s="22" t="s">
        <v>0</v>
      </c>
      <c r="V19" s="23">
        <v>0.24813896</v>
      </c>
      <c r="W19" s="22" t="s">
        <v>0</v>
      </c>
      <c r="X19" s="22" t="s">
        <v>0</v>
      </c>
      <c r="Y19" s="22" t="s">
        <v>0</v>
      </c>
      <c r="Z19" s="22" t="s">
        <v>0</v>
      </c>
      <c r="AA19" s="23">
        <v>0.22336386</v>
      </c>
      <c r="AB19" s="22" t="s">
        <v>0</v>
      </c>
      <c r="AC19" s="22" t="s">
        <v>0</v>
      </c>
      <c r="AD19" s="22" t="s">
        <v>0</v>
      </c>
      <c r="AE19" s="22" t="s">
        <v>0</v>
      </c>
      <c r="AF19" s="23">
        <v>0.19546521</v>
      </c>
      <c r="AG19" s="22" t="s">
        <v>0</v>
      </c>
      <c r="AH19" s="22" t="s">
        <v>0</v>
      </c>
      <c r="AI19" s="22" t="s">
        <v>0</v>
      </c>
      <c r="AJ19" s="22" t="s">
        <v>0</v>
      </c>
      <c r="AK19" s="23">
        <v>0.34806821</v>
      </c>
      <c r="AL19" s="23">
        <v>0.33949631</v>
      </c>
      <c r="AM19" s="23">
        <v>0.33014467</v>
      </c>
      <c r="AN19" s="23">
        <v>0.32008964</v>
      </c>
      <c r="AO19" s="23">
        <v>0.30941215</v>
      </c>
      <c r="AP19" s="23">
        <v>0.29819593</v>
      </c>
      <c r="AQ19" s="23">
        <v>0.29011956</v>
      </c>
      <c r="AR19" s="23">
        <v>0.21875</v>
      </c>
      <c r="AS19" s="23">
        <v>0.21077999</v>
      </c>
      <c r="AT19" s="22" t="s">
        <v>0</v>
      </c>
      <c r="AU19" s="22" t="s">
        <v>0</v>
      </c>
      <c r="AV19" s="22" t="s">
        <v>0</v>
      </c>
      <c r="AW19" s="22" t="s">
        <v>0</v>
      </c>
      <c r="AX19" s="4">
        <v>1259200</v>
      </c>
      <c r="AY19" s="4">
        <f t="shared" si="4"/>
        <v>2.009547888914057</v>
      </c>
    </row>
    <row r="20" spans="1:51" ht="12.75" customHeight="1">
      <c r="A20" s="22" t="s">
        <v>116</v>
      </c>
      <c r="B20" s="22" t="s">
        <v>19</v>
      </c>
      <c r="C20" s="22">
        <f t="shared" si="5"/>
        <v>0.1007516435</v>
      </c>
      <c r="D20" s="22">
        <f t="shared" si="7"/>
        <v>0.10073229175000001</v>
      </c>
      <c r="E20" s="22">
        <f t="shared" si="8"/>
        <v>0.09972296566666666</v>
      </c>
      <c r="F20" s="22">
        <f t="shared" si="6"/>
        <v>0.103248311</v>
      </c>
      <c r="G20" s="22" t="s">
        <v>0</v>
      </c>
      <c r="H20" s="22" t="s">
        <v>0</v>
      </c>
      <c r="I20" s="22" t="s">
        <v>0</v>
      </c>
      <c r="J20" s="22" t="s">
        <v>0</v>
      </c>
      <c r="K20" s="22" t="s">
        <v>0</v>
      </c>
      <c r="L20" s="22" t="s">
        <v>0</v>
      </c>
      <c r="M20" s="22" t="s">
        <v>0</v>
      </c>
      <c r="N20" s="22" t="s">
        <v>0</v>
      </c>
      <c r="O20" s="22" t="s">
        <v>0</v>
      </c>
      <c r="P20" s="22" t="s">
        <v>0</v>
      </c>
      <c r="Q20" s="23">
        <v>94.776749</v>
      </c>
      <c r="R20" s="22" t="s">
        <v>0</v>
      </c>
      <c r="S20" s="22" t="s">
        <v>0</v>
      </c>
      <c r="T20" s="22" t="s">
        <v>0</v>
      </c>
      <c r="U20" s="22" t="s">
        <v>0</v>
      </c>
      <c r="V20" s="23">
        <v>96.739868</v>
      </c>
      <c r="W20" s="22" t="s">
        <v>0</v>
      </c>
      <c r="X20" s="22" t="s">
        <v>0</v>
      </c>
      <c r="Y20" s="22" t="s">
        <v>0</v>
      </c>
      <c r="Z20" s="22" t="s">
        <v>0</v>
      </c>
      <c r="AA20" s="23">
        <v>107.65228</v>
      </c>
      <c r="AB20" s="22" t="s">
        <v>0</v>
      </c>
      <c r="AC20" s="22" t="s">
        <v>0</v>
      </c>
      <c r="AD20" s="22" t="s">
        <v>0</v>
      </c>
      <c r="AE20" s="22" t="s">
        <v>0</v>
      </c>
      <c r="AF20" s="23">
        <v>103.76027</v>
      </c>
      <c r="AG20" s="22" t="s">
        <v>0</v>
      </c>
      <c r="AH20" s="22" t="s">
        <v>0</v>
      </c>
      <c r="AI20" s="22" t="s">
        <v>0</v>
      </c>
      <c r="AJ20" s="22" t="s">
        <v>0</v>
      </c>
      <c r="AK20" s="23">
        <v>103.0613</v>
      </c>
      <c r="AL20" s="23">
        <v>101.50378</v>
      </c>
      <c r="AM20" s="23">
        <v>99.963821</v>
      </c>
      <c r="AN20" s="23">
        <v>98.466362</v>
      </c>
      <c r="AO20" s="23">
        <v>97.038818</v>
      </c>
      <c r="AP20" s="23">
        <v>98.519394</v>
      </c>
      <c r="AQ20" s="23">
        <v>97.789001</v>
      </c>
      <c r="AR20" s="22" t="s">
        <v>0</v>
      </c>
      <c r="AS20" s="22" t="s">
        <v>0</v>
      </c>
      <c r="AT20" s="22" t="s">
        <v>0</v>
      </c>
      <c r="AU20" s="22" t="s">
        <v>0</v>
      </c>
      <c r="AV20" s="22" t="s">
        <v>0</v>
      </c>
      <c r="AW20" s="22" t="s">
        <v>0</v>
      </c>
      <c r="AX20" s="4">
        <v>748800</v>
      </c>
      <c r="AY20" s="4">
        <f t="shared" si="4"/>
        <v>1.0085090852535887</v>
      </c>
    </row>
    <row r="21" spans="1:51" ht="12.75" customHeight="1">
      <c r="A21" s="22" t="s">
        <v>120</v>
      </c>
      <c r="B21" s="22" t="s">
        <v>20</v>
      </c>
      <c r="C21" s="22">
        <f t="shared" si="5"/>
        <v>0.05208049833333333</v>
      </c>
      <c r="D21" s="22">
        <f t="shared" si="7"/>
        <v>0.05409716999999999</v>
      </c>
      <c r="E21" s="22">
        <f t="shared" si="8"/>
        <v>0.05317760366666666</v>
      </c>
      <c r="F21" s="22">
        <f t="shared" si="6"/>
        <v>0.050541127000000005</v>
      </c>
      <c r="G21" s="22" t="s">
        <v>0</v>
      </c>
      <c r="H21" s="22" t="s">
        <v>0</v>
      </c>
      <c r="I21" s="22" t="s">
        <v>0</v>
      </c>
      <c r="J21" s="22" t="s">
        <v>0</v>
      </c>
      <c r="K21" s="22" t="s">
        <v>0</v>
      </c>
      <c r="L21" s="22" t="s">
        <v>0</v>
      </c>
      <c r="M21" s="22" t="s">
        <v>0</v>
      </c>
      <c r="N21" s="22" t="s">
        <v>0</v>
      </c>
      <c r="O21" s="22" t="s">
        <v>0</v>
      </c>
      <c r="P21" s="22" t="s">
        <v>0</v>
      </c>
      <c r="Q21" s="23">
        <v>53.189133</v>
      </c>
      <c r="R21" s="22" t="s">
        <v>0</v>
      </c>
      <c r="S21" s="22" t="s">
        <v>0</v>
      </c>
      <c r="T21" s="22" t="s">
        <v>0</v>
      </c>
      <c r="U21" s="22" t="s">
        <v>0</v>
      </c>
      <c r="V21" s="23">
        <v>57.129349</v>
      </c>
      <c r="W21" s="22" t="s">
        <v>0</v>
      </c>
      <c r="X21" s="22" t="s">
        <v>0</v>
      </c>
      <c r="Y21" s="22" t="s">
        <v>0</v>
      </c>
      <c r="Z21" s="22" t="s">
        <v>0</v>
      </c>
      <c r="AA21" s="23">
        <v>49.214329</v>
      </c>
      <c r="AB21" s="22" t="s">
        <v>0</v>
      </c>
      <c r="AC21" s="22" t="s">
        <v>0</v>
      </c>
      <c r="AD21" s="22" t="s">
        <v>0</v>
      </c>
      <c r="AE21" s="22" t="s">
        <v>0</v>
      </c>
      <c r="AF21" s="23">
        <v>56.855869</v>
      </c>
      <c r="AG21" s="22" t="s">
        <v>0</v>
      </c>
      <c r="AH21" s="22" t="s">
        <v>0</v>
      </c>
      <c r="AI21" s="22" t="s">
        <v>0</v>
      </c>
      <c r="AJ21" s="22" t="s">
        <v>0</v>
      </c>
      <c r="AK21" s="23">
        <v>57.191879</v>
      </c>
      <c r="AL21" s="23">
        <v>57.483204</v>
      </c>
      <c r="AM21" s="23">
        <v>57.750343</v>
      </c>
      <c r="AN21" s="23">
        <v>48.547958</v>
      </c>
      <c r="AO21" s="23">
        <v>41.050762</v>
      </c>
      <c r="AP21" s="23">
        <v>38.902431</v>
      </c>
      <c r="AQ21" s="23">
        <v>45.819016</v>
      </c>
      <c r="AR21" s="22" t="s">
        <v>0</v>
      </c>
      <c r="AS21" s="22" t="s">
        <v>0</v>
      </c>
      <c r="AT21" s="22" t="s">
        <v>0</v>
      </c>
      <c r="AU21" s="22" t="s">
        <v>0</v>
      </c>
      <c r="AV21" s="22" t="s">
        <v>0</v>
      </c>
      <c r="AW21" s="22" t="s">
        <v>0</v>
      </c>
      <c r="AX21" s="4">
        <v>1038700</v>
      </c>
      <c r="AY21" s="4">
        <f t="shared" si="4"/>
        <v>0.921286147459271</v>
      </c>
    </row>
    <row r="22" spans="1:51" ht="12.75" customHeight="1">
      <c r="A22" s="22" t="s">
        <v>197</v>
      </c>
      <c r="B22" s="22" t="s">
        <v>21</v>
      </c>
      <c r="C22" s="22">
        <f t="shared" si="5"/>
        <v>0.00342957865</v>
      </c>
      <c r="D22" s="22">
        <f t="shared" si="7"/>
        <v>0.00395341585</v>
      </c>
      <c r="E22" s="22">
        <f t="shared" si="8"/>
        <v>0.004739572066666667</v>
      </c>
      <c r="F22" s="22">
        <f t="shared" si="6"/>
        <v>0.002147143925</v>
      </c>
      <c r="G22" s="22" t="s">
        <v>0</v>
      </c>
      <c r="H22" s="22" t="s">
        <v>0</v>
      </c>
      <c r="I22" s="22" t="s">
        <v>0</v>
      </c>
      <c r="J22" s="22" t="s">
        <v>0</v>
      </c>
      <c r="K22" s="22" t="s">
        <v>0</v>
      </c>
      <c r="L22" s="22" t="s">
        <v>0</v>
      </c>
      <c r="M22" s="22" t="s">
        <v>0</v>
      </c>
      <c r="N22" s="22" t="s">
        <v>0</v>
      </c>
      <c r="O22" s="22" t="s">
        <v>0</v>
      </c>
      <c r="P22" s="22" t="s">
        <v>0</v>
      </c>
      <c r="Q22" s="23">
        <v>9.8289757</v>
      </c>
      <c r="R22" s="22" t="s">
        <v>0</v>
      </c>
      <c r="S22" s="22" t="s">
        <v>0</v>
      </c>
      <c r="T22" s="22" t="s">
        <v>0</v>
      </c>
      <c r="U22" s="22" t="s">
        <v>0</v>
      </c>
      <c r="V22" s="23">
        <v>2.1599205</v>
      </c>
      <c r="W22" s="22" t="s">
        <v>0</v>
      </c>
      <c r="X22" s="22" t="s">
        <v>0</v>
      </c>
      <c r="Y22" s="22" t="s">
        <v>0</v>
      </c>
      <c r="Z22" s="22" t="s">
        <v>0</v>
      </c>
      <c r="AA22" s="23">
        <v>2.22982</v>
      </c>
      <c r="AB22" s="22" t="s">
        <v>0</v>
      </c>
      <c r="AC22" s="22" t="s">
        <v>0</v>
      </c>
      <c r="AD22" s="22" t="s">
        <v>0</v>
      </c>
      <c r="AE22" s="22" t="s">
        <v>0</v>
      </c>
      <c r="AF22" s="23">
        <v>1.5949472</v>
      </c>
      <c r="AG22" s="22" t="s">
        <v>0</v>
      </c>
      <c r="AH22" s="22" t="s">
        <v>0</v>
      </c>
      <c r="AI22" s="22" t="s">
        <v>0</v>
      </c>
      <c r="AJ22" s="22" t="s">
        <v>0</v>
      </c>
      <c r="AK22" s="23">
        <v>2.0270817</v>
      </c>
      <c r="AL22" s="23">
        <v>2.3516796</v>
      </c>
      <c r="AM22" s="23">
        <v>2.8290493</v>
      </c>
      <c r="AN22" s="23">
        <v>2.7345667</v>
      </c>
      <c r="AO22" s="23">
        <v>2.6430037</v>
      </c>
      <c r="AP22" s="23">
        <v>2.7367268</v>
      </c>
      <c r="AQ22" s="23">
        <v>2.736783</v>
      </c>
      <c r="AR22" s="22" t="s">
        <v>0</v>
      </c>
      <c r="AS22" s="22" t="s">
        <v>0</v>
      </c>
      <c r="AT22" s="22" t="s">
        <v>0</v>
      </c>
      <c r="AU22" s="22" t="s">
        <v>0</v>
      </c>
      <c r="AV22" s="22" t="s">
        <v>0</v>
      </c>
      <c r="AW22" s="22" t="s">
        <v>0</v>
      </c>
      <c r="AX22" s="4">
        <v>2267050</v>
      </c>
      <c r="AY22" s="4">
        <f t="shared" si="4"/>
        <v>0.440531794195958</v>
      </c>
    </row>
    <row r="23" spans="1:51" ht="12.75" customHeight="1">
      <c r="A23" s="22" t="s">
        <v>119</v>
      </c>
      <c r="B23" s="22" t="s">
        <v>22</v>
      </c>
      <c r="C23" s="22">
        <f t="shared" si="5"/>
        <v>0.0037248693333333327</v>
      </c>
      <c r="D23" s="22">
        <f t="shared" si="7"/>
        <v>0.0017606139249999998</v>
      </c>
      <c r="E23" s="22">
        <f t="shared" si="8"/>
        <v>0.0009614838</v>
      </c>
      <c r="F23" s="22">
        <f t="shared" si="6"/>
        <v>0.005315562049999999</v>
      </c>
      <c r="G23" s="22" t="s">
        <v>0</v>
      </c>
      <c r="H23" s="22" t="s">
        <v>0</v>
      </c>
      <c r="I23" s="22" t="s">
        <v>0</v>
      </c>
      <c r="J23" s="22" t="s">
        <v>0</v>
      </c>
      <c r="K23" s="22" t="s">
        <v>0</v>
      </c>
      <c r="L23" s="22" t="s">
        <v>0</v>
      </c>
      <c r="M23" s="22" t="s">
        <v>0</v>
      </c>
      <c r="N23" s="22" t="s">
        <v>0</v>
      </c>
      <c r="O23" s="22" t="s">
        <v>0</v>
      </c>
      <c r="P23" s="22" t="s">
        <v>0</v>
      </c>
      <c r="Q23" s="23">
        <v>0.39588282</v>
      </c>
      <c r="R23" s="22" t="s">
        <v>0</v>
      </c>
      <c r="S23" s="22" t="s">
        <v>0</v>
      </c>
      <c r="T23" s="22" t="s">
        <v>0</v>
      </c>
      <c r="U23" s="22" t="s">
        <v>0</v>
      </c>
      <c r="V23" s="23">
        <v>0.69108498</v>
      </c>
      <c r="W23" s="22" t="s">
        <v>0</v>
      </c>
      <c r="X23" s="22" t="s">
        <v>0</v>
      </c>
      <c r="Y23" s="22" t="s">
        <v>0</v>
      </c>
      <c r="Z23" s="22" t="s">
        <v>0</v>
      </c>
      <c r="AA23" s="23">
        <v>1.7974836</v>
      </c>
      <c r="AB23" s="22" t="s">
        <v>0</v>
      </c>
      <c r="AC23" s="22" t="s">
        <v>0</v>
      </c>
      <c r="AD23" s="22" t="s">
        <v>0</v>
      </c>
      <c r="AE23" s="22" t="s">
        <v>0</v>
      </c>
      <c r="AF23" s="23">
        <v>4.1580043</v>
      </c>
      <c r="AG23" s="22" t="s">
        <v>0</v>
      </c>
      <c r="AH23" s="22" t="s">
        <v>0</v>
      </c>
      <c r="AI23" s="22" t="s">
        <v>0</v>
      </c>
      <c r="AJ23" s="22" t="s">
        <v>0</v>
      </c>
      <c r="AK23" s="23">
        <v>7.6233182</v>
      </c>
      <c r="AL23" s="23">
        <v>7.8303428</v>
      </c>
      <c r="AM23" s="23">
        <v>8.0158968</v>
      </c>
      <c r="AN23" s="23">
        <v>7.7717242</v>
      </c>
      <c r="AO23" s="23">
        <v>7.532867</v>
      </c>
      <c r="AP23" s="23">
        <v>7.6834421</v>
      </c>
      <c r="AQ23" s="22" t="s">
        <v>0</v>
      </c>
      <c r="AR23" s="22" t="s">
        <v>0</v>
      </c>
      <c r="AS23" s="22" t="s">
        <v>0</v>
      </c>
      <c r="AT23" s="22" t="s">
        <v>0</v>
      </c>
      <c r="AU23" s="22" t="s">
        <v>0</v>
      </c>
      <c r="AV23" s="22" t="s">
        <v>0</v>
      </c>
      <c r="AW23" s="22" t="s">
        <v>0</v>
      </c>
      <c r="AX23" s="4">
        <v>341500</v>
      </c>
      <c r="AY23" s="4">
        <f t="shared" si="4"/>
        <v>-2.200503100467536</v>
      </c>
    </row>
    <row r="24" spans="1:51" ht="12.75" customHeight="1">
      <c r="A24" s="22" t="s">
        <v>122</v>
      </c>
      <c r="B24" s="22" t="s">
        <v>23</v>
      </c>
      <c r="C24" s="22">
        <f t="shared" si="5"/>
        <v>0.09900233816666668</v>
      </c>
      <c r="D24" s="22">
        <f t="shared" si="7"/>
        <v>0.10154742625</v>
      </c>
      <c r="E24" s="22">
        <f t="shared" si="8"/>
        <v>0.100069795</v>
      </c>
      <c r="F24" s="22">
        <f t="shared" si="6"/>
        <v>0.100924891</v>
      </c>
      <c r="G24" s="22" t="s">
        <v>0</v>
      </c>
      <c r="H24" s="22" t="s">
        <v>0</v>
      </c>
      <c r="I24" s="22" t="s">
        <v>0</v>
      </c>
      <c r="J24" s="22" t="s">
        <v>0</v>
      </c>
      <c r="K24" s="22" t="s">
        <v>0</v>
      </c>
      <c r="L24" s="22" t="s">
        <v>0</v>
      </c>
      <c r="M24" s="22" t="s">
        <v>0</v>
      </c>
      <c r="N24" s="22" t="s">
        <v>0</v>
      </c>
      <c r="O24" s="22" t="s">
        <v>0</v>
      </c>
      <c r="P24" s="22" t="s">
        <v>0</v>
      </c>
      <c r="Q24" s="23">
        <v>101.89983</v>
      </c>
      <c r="R24" s="22" t="s">
        <v>0</v>
      </c>
      <c r="S24" s="22" t="s">
        <v>0</v>
      </c>
      <c r="T24" s="22" t="s">
        <v>0</v>
      </c>
      <c r="U24" s="22" t="s">
        <v>0</v>
      </c>
      <c r="V24" s="23">
        <v>88.414635</v>
      </c>
      <c r="W24" s="22" t="s">
        <v>0</v>
      </c>
      <c r="X24" s="22" t="s">
        <v>0</v>
      </c>
      <c r="Y24" s="22" t="s">
        <v>0</v>
      </c>
      <c r="Z24" s="22" t="s">
        <v>0</v>
      </c>
      <c r="AA24" s="23">
        <v>109.89492</v>
      </c>
      <c r="AB24" s="22" t="s">
        <v>0</v>
      </c>
      <c r="AC24" s="22" t="s">
        <v>0</v>
      </c>
      <c r="AD24" s="22" t="s">
        <v>0</v>
      </c>
      <c r="AE24" s="22" t="s">
        <v>0</v>
      </c>
      <c r="AF24" s="23">
        <v>105.98032</v>
      </c>
      <c r="AG24" s="22" t="s">
        <v>0</v>
      </c>
      <c r="AH24" s="22" t="s">
        <v>0</v>
      </c>
      <c r="AI24" s="22" t="s">
        <v>0</v>
      </c>
      <c r="AJ24" s="22" t="s">
        <v>0</v>
      </c>
      <c r="AK24" s="23">
        <v>100.36077</v>
      </c>
      <c r="AL24" s="23">
        <v>100.31885</v>
      </c>
      <c r="AM24" s="23">
        <v>100.34591</v>
      </c>
      <c r="AN24" s="23">
        <v>98.923409</v>
      </c>
      <c r="AO24" s="23">
        <v>99.132217</v>
      </c>
      <c r="AP24" s="23">
        <v>87.463554</v>
      </c>
      <c r="AQ24" s="23">
        <v>91.361488</v>
      </c>
      <c r="AR24" s="22" t="s">
        <v>0</v>
      </c>
      <c r="AS24" s="22" t="s">
        <v>0</v>
      </c>
      <c r="AT24" s="22" t="s">
        <v>0</v>
      </c>
      <c r="AU24" s="22" t="s">
        <v>0</v>
      </c>
      <c r="AV24" s="22" t="s">
        <v>0</v>
      </c>
      <c r="AW24" s="22" t="s">
        <v>0</v>
      </c>
      <c r="AX24" s="4">
        <v>51060</v>
      </c>
      <c r="AY24" s="4">
        <f t="shared" si="4"/>
        <v>0.966961848519833</v>
      </c>
    </row>
    <row r="25" spans="1:51" ht="12.75" customHeight="1">
      <c r="A25" s="22" t="s">
        <v>117</v>
      </c>
      <c r="B25" s="22" t="s">
        <v>24</v>
      </c>
      <c r="C25" s="22">
        <f t="shared" si="5"/>
        <v>0.009501507366666667</v>
      </c>
      <c r="D25" s="22">
        <f t="shared" si="7"/>
        <v>0.0087791989</v>
      </c>
      <c r="E25" s="22">
        <f t="shared" si="8"/>
        <v>0.008668546366666668</v>
      </c>
      <c r="F25" s="22">
        <f t="shared" si="6"/>
        <v>0.010222171674999999</v>
      </c>
      <c r="G25" s="22" t="s">
        <v>0</v>
      </c>
      <c r="H25" s="22" t="s">
        <v>0</v>
      </c>
      <c r="I25" s="22" t="s">
        <v>0</v>
      </c>
      <c r="J25" s="22" t="s">
        <v>0</v>
      </c>
      <c r="K25" s="22" t="s">
        <v>0</v>
      </c>
      <c r="L25" s="22" t="s">
        <v>0</v>
      </c>
      <c r="M25" s="22" t="s">
        <v>0</v>
      </c>
      <c r="N25" s="22" t="s">
        <v>0</v>
      </c>
      <c r="O25" s="22" t="s">
        <v>0</v>
      </c>
      <c r="P25" s="22" t="s">
        <v>0</v>
      </c>
      <c r="Q25" s="23">
        <v>7.978241</v>
      </c>
      <c r="R25" s="22" t="s">
        <v>0</v>
      </c>
      <c r="S25" s="22" t="s">
        <v>0</v>
      </c>
      <c r="T25" s="22" t="s">
        <v>0</v>
      </c>
      <c r="U25" s="22" t="s">
        <v>0</v>
      </c>
      <c r="V25" s="23">
        <v>8.1421165</v>
      </c>
      <c r="W25" s="22" t="s">
        <v>0</v>
      </c>
      <c r="X25" s="22" t="s">
        <v>0</v>
      </c>
      <c r="Y25" s="22" t="s">
        <v>0</v>
      </c>
      <c r="Z25" s="22" t="s">
        <v>0</v>
      </c>
      <c r="AA25" s="23">
        <v>9.8852816</v>
      </c>
      <c r="AB25" s="22" t="s">
        <v>0</v>
      </c>
      <c r="AC25" s="22" t="s">
        <v>0</v>
      </c>
      <c r="AD25" s="22" t="s">
        <v>0</v>
      </c>
      <c r="AE25" s="22" t="s">
        <v>0</v>
      </c>
      <c r="AF25" s="23">
        <v>9.1111565</v>
      </c>
      <c r="AG25" s="22" t="s">
        <v>0</v>
      </c>
      <c r="AH25" s="22" t="s">
        <v>0</v>
      </c>
      <c r="AI25" s="22" t="s">
        <v>0</v>
      </c>
      <c r="AJ25" s="22" t="s">
        <v>0</v>
      </c>
      <c r="AK25" s="23">
        <v>7.6271186</v>
      </c>
      <c r="AL25" s="23">
        <v>9.6660223</v>
      </c>
      <c r="AM25" s="23">
        <v>9.3502007</v>
      </c>
      <c r="AN25" s="23">
        <v>9.0514812</v>
      </c>
      <c r="AO25" s="23">
        <v>14.119361</v>
      </c>
      <c r="AP25" s="23">
        <v>14.26513</v>
      </c>
      <c r="AQ25" s="23">
        <v>16.147917</v>
      </c>
      <c r="AR25" s="22" t="s">
        <v>0</v>
      </c>
      <c r="AS25" s="22" t="s">
        <v>0</v>
      </c>
      <c r="AT25" s="22" t="s">
        <v>0</v>
      </c>
      <c r="AU25" s="22" t="s">
        <v>0</v>
      </c>
      <c r="AV25" s="22" t="s">
        <v>0</v>
      </c>
      <c r="AW25" s="22" t="s">
        <v>0</v>
      </c>
      <c r="AX25" s="4">
        <v>318000</v>
      </c>
      <c r="AY25" s="4">
        <f t="shared" si="4"/>
        <v>1.2798165892644262</v>
      </c>
    </row>
    <row r="26" spans="1:51" ht="12.75" customHeight="1">
      <c r="A26" s="22" t="s">
        <v>123</v>
      </c>
      <c r="B26" s="22" t="s">
        <v>25</v>
      </c>
      <c r="C26" s="22">
        <f t="shared" si="5"/>
        <v>0.34871649166666674</v>
      </c>
      <c r="D26" s="22">
        <f t="shared" si="7"/>
        <v>0.35805043000000003</v>
      </c>
      <c r="E26" s="22">
        <f t="shared" si="8"/>
        <v>0.35649065</v>
      </c>
      <c r="F26" s="22">
        <f t="shared" si="6"/>
        <v>0.34715707500000004</v>
      </c>
      <c r="G26" s="22" t="s">
        <v>0</v>
      </c>
      <c r="H26" s="22" t="s">
        <v>0</v>
      </c>
      <c r="I26" s="22" t="s">
        <v>0</v>
      </c>
      <c r="J26" s="22" t="s">
        <v>0</v>
      </c>
      <c r="K26" s="22" t="s">
        <v>0</v>
      </c>
      <c r="L26" s="22" t="s">
        <v>0</v>
      </c>
      <c r="M26" s="22" t="s">
        <v>0</v>
      </c>
      <c r="N26" s="22" t="s">
        <v>0</v>
      </c>
      <c r="O26" s="22" t="s">
        <v>0</v>
      </c>
      <c r="P26" s="22" t="s">
        <v>0</v>
      </c>
      <c r="Q26" s="23">
        <v>363.15683</v>
      </c>
      <c r="R26" s="22" t="s">
        <v>0</v>
      </c>
      <c r="S26" s="22" t="s">
        <v>0</v>
      </c>
      <c r="T26" s="22" t="s">
        <v>0</v>
      </c>
      <c r="U26" s="22" t="s">
        <v>0</v>
      </c>
      <c r="V26" s="23">
        <v>340.51382</v>
      </c>
      <c r="W26" s="22" t="s">
        <v>0</v>
      </c>
      <c r="X26" s="22" t="s">
        <v>0</v>
      </c>
      <c r="Y26" s="22" t="s">
        <v>0</v>
      </c>
      <c r="Z26" s="22" t="s">
        <v>0</v>
      </c>
      <c r="AA26" s="23">
        <v>365.8013</v>
      </c>
      <c r="AB26" s="22" t="s">
        <v>0</v>
      </c>
      <c r="AC26" s="22" t="s">
        <v>0</v>
      </c>
      <c r="AD26" s="22" t="s">
        <v>0</v>
      </c>
      <c r="AE26" s="22" t="s">
        <v>0</v>
      </c>
      <c r="AF26" s="23">
        <v>362.72977</v>
      </c>
      <c r="AG26" s="22" t="s">
        <v>0</v>
      </c>
      <c r="AH26" s="22" t="s">
        <v>0</v>
      </c>
      <c r="AI26" s="22" t="s">
        <v>0</v>
      </c>
      <c r="AJ26" s="22" t="s">
        <v>0</v>
      </c>
      <c r="AK26" s="23">
        <v>352.14008</v>
      </c>
      <c r="AL26" s="23">
        <v>335.07956</v>
      </c>
      <c r="AM26" s="23">
        <v>330.75436</v>
      </c>
      <c r="AN26" s="23">
        <v>321.44922</v>
      </c>
      <c r="AO26" s="23">
        <v>310.4707</v>
      </c>
      <c r="AP26" s="23">
        <v>307.95715</v>
      </c>
      <c r="AQ26" s="23">
        <v>309.38806</v>
      </c>
      <c r="AR26" s="23">
        <v>307.26221</v>
      </c>
      <c r="AS26" s="23">
        <v>305.077</v>
      </c>
      <c r="AT26" s="23">
        <v>293.69849</v>
      </c>
      <c r="AU26" s="23">
        <v>283.26749</v>
      </c>
      <c r="AV26" s="22" t="s">
        <v>0</v>
      </c>
      <c r="AW26" s="22" t="s">
        <v>0</v>
      </c>
      <c r="AX26" s="4">
        <v>42430</v>
      </c>
      <c r="AY26" s="4">
        <f t="shared" si="4"/>
        <v>0.9720307462755915</v>
      </c>
    </row>
    <row r="27" spans="1:51" ht="12.75" customHeight="1">
      <c r="A27" s="22" t="s">
        <v>124</v>
      </c>
      <c r="B27" s="22" t="s">
        <v>26</v>
      </c>
      <c r="C27" s="22">
        <f t="shared" si="5"/>
        <v>0.03279080566666667</v>
      </c>
      <c r="D27" s="22">
        <f t="shared" si="7"/>
        <v>0.0324681165</v>
      </c>
      <c r="E27" s="22">
        <f t="shared" si="8"/>
        <v>0.032112434</v>
      </c>
      <c r="F27" s="22">
        <f t="shared" si="6"/>
        <v>0.034759477750000004</v>
      </c>
      <c r="G27" s="22" t="s">
        <v>0</v>
      </c>
      <c r="H27" s="22" t="s">
        <v>0</v>
      </c>
      <c r="I27" s="22" t="s">
        <v>0</v>
      </c>
      <c r="J27" s="22" t="s">
        <v>0</v>
      </c>
      <c r="K27" s="22" t="s">
        <v>0</v>
      </c>
      <c r="L27" s="22" t="s">
        <v>0</v>
      </c>
      <c r="M27" s="22" t="s">
        <v>0</v>
      </c>
      <c r="N27" s="22" t="s">
        <v>0</v>
      </c>
      <c r="O27" s="22" t="s">
        <v>0</v>
      </c>
      <c r="P27" s="22" t="s">
        <v>0</v>
      </c>
      <c r="Q27" s="23">
        <v>18.087271</v>
      </c>
      <c r="R27" s="22" t="s">
        <v>0</v>
      </c>
      <c r="S27" s="22" t="s">
        <v>0</v>
      </c>
      <c r="T27" s="22" t="s">
        <v>0</v>
      </c>
      <c r="U27" s="22" t="s">
        <v>0</v>
      </c>
      <c r="V27" s="23">
        <v>39.619652</v>
      </c>
      <c r="W27" s="22" t="s">
        <v>0</v>
      </c>
      <c r="X27" s="22" t="s">
        <v>0</v>
      </c>
      <c r="Y27" s="22" t="s">
        <v>0</v>
      </c>
      <c r="Z27" s="22" t="s">
        <v>0</v>
      </c>
      <c r="AA27" s="23">
        <v>38.630379</v>
      </c>
      <c r="AB27" s="22" t="s">
        <v>0</v>
      </c>
      <c r="AC27" s="22" t="s">
        <v>0</v>
      </c>
      <c r="AD27" s="22" t="s">
        <v>0</v>
      </c>
      <c r="AE27" s="22" t="s">
        <v>0</v>
      </c>
      <c r="AF27" s="23">
        <v>33.535164</v>
      </c>
      <c r="AG27" s="22" t="s">
        <v>0</v>
      </c>
      <c r="AH27" s="22" t="s">
        <v>0</v>
      </c>
      <c r="AI27" s="22" t="s">
        <v>0</v>
      </c>
      <c r="AJ27" s="22" t="s">
        <v>0</v>
      </c>
      <c r="AK27" s="23">
        <v>32.573292</v>
      </c>
      <c r="AL27" s="23">
        <v>34.81797</v>
      </c>
      <c r="AM27" s="23">
        <v>36.285168</v>
      </c>
      <c r="AN27" s="23">
        <v>35.664635</v>
      </c>
      <c r="AO27" s="23">
        <v>34.91357</v>
      </c>
      <c r="AP27" s="23">
        <v>34.299076</v>
      </c>
      <c r="AQ27" s="23">
        <v>53.112103</v>
      </c>
      <c r="AR27" s="22" t="s">
        <v>0</v>
      </c>
      <c r="AS27" s="22" t="s">
        <v>0</v>
      </c>
      <c r="AT27" s="23">
        <v>27.921499</v>
      </c>
      <c r="AU27" s="23">
        <v>27.470261</v>
      </c>
      <c r="AV27" s="22" t="s">
        <v>0</v>
      </c>
      <c r="AW27" s="22" t="s">
        <v>0</v>
      </c>
      <c r="AX27" s="4">
        <v>48380</v>
      </c>
      <c r="AY27" s="4">
        <f t="shared" si="4"/>
        <v>1.22102380503502</v>
      </c>
    </row>
    <row r="28" spans="1:51" ht="12.75" customHeight="1">
      <c r="A28" s="22" t="s">
        <v>126</v>
      </c>
      <c r="B28" s="22" t="s">
        <v>27</v>
      </c>
      <c r="C28" s="22">
        <f t="shared" si="5"/>
        <v>0.06630006150000001</v>
      </c>
      <c r="D28" s="22">
        <f t="shared" si="7"/>
        <v>0.062025364</v>
      </c>
      <c r="E28" s="22">
        <f t="shared" si="8"/>
        <v>0.05339323433333333</v>
      </c>
      <c r="F28" s="22">
        <f t="shared" si="6"/>
        <v>0.07692809099999999</v>
      </c>
      <c r="G28" s="22" t="s">
        <v>0</v>
      </c>
      <c r="H28" s="22" t="s">
        <v>0</v>
      </c>
      <c r="I28" s="22" t="s">
        <v>0</v>
      </c>
      <c r="J28" s="22" t="s">
        <v>0</v>
      </c>
      <c r="K28" s="22" t="s">
        <v>0</v>
      </c>
      <c r="L28" s="22" t="s">
        <v>0</v>
      </c>
      <c r="M28" s="22" t="s">
        <v>0</v>
      </c>
      <c r="N28" s="22" t="s">
        <v>0</v>
      </c>
      <c r="O28" s="22" t="s">
        <v>0</v>
      </c>
      <c r="P28" s="22" t="s">
        <v>0</v>
      </c>
      <c r="Q28" s="23">
        <v>41.876045</v>
      </c>
      <c r="R28" s="22" t="s">
        <v>0</v>
      </c>
      <c r="S28" s="22" t="s">
        <v>0</v>
      </c>
      <c r="T28" s="22" t="s">
        <v>0</v>
      </c>
      <c r="U28" s="22" t="s">
        <v>0</v>
      </c>
      <c r="V28" s="23">
        <v>48.21196</v>
      </c>
      <c r="W28" s="22" t="s">
        <v>0</v>
      </c>
      <c r="X28" s="22" t="s">
        <v>0</v>
      </c>
      <c r="Y28" s="22" t="s">
        <v>0</v>
      </c>
      <c r="Z28" s="22" t="s">
        <v>0</v>
      </c>
      <c r="AA28" s="23">
        <v>70.091698</v>
      </c>
      <c r="AB28" s="22" t="s">
        <v>0</v>
      </c>
      <c r="AC28" s="22" t="s">
        <v>0</v>
      </c>
      <c r="AD28" s="22" t="s">
        <v>0</v>
      </c>
      <c r="AE28" s="22" t="s">
        <v>0</v>
      </c>
      <c r="AF28" s="23">
        <v>87.921753</v>
      </c>
      <c r="AG28" s="22" t="s">
        <v>0</v>
      </c>
      <c r="AH28" s="22" t="s">
        <v>0</v>
      </c>
      <c r="AI28" s="22" t="s">
        <v>0</v>
      </c>
      <c r="AJ28" s="22" t="s">
        <v>0</v>
      </c>
      <c r="AK28" s="23">
        <v>79.890884</v>
      </c>
      <c r="AL28" s="23">
        <v>65.534859</v>
      </c>
      <c r="AM28" s="23">
        <v>64.08931</v>
      </c>
      <c r="AN28" s="23">
        <v>68.341553</v>
      </c>
      <c r="AO28" s="23">
        <v>72.040138</v>
      </c>
      <c r="AP28" s="23">
        <v>69.808029</v>
      </c>
      <c r="AQ28" s="23">
        <v>70.09745</v>
      </c>
      <c r="AR28" s="23">
        <v>47.665699</v>
      </c>
      <c r="AS28" s="23">
        <v>43.451408</v>
      </c>
      <c r="AT28" s="23">
        <v>98.302032</v>
      </c>
      <c r="AU28" s="23">
        <v>96.4748</v>
      </c>
      <c r="AV28" s="22" t="s">
        <v>0</v>
      </c>
      <c r="AW28" s="22" t="s">
        <v>0</v>
      </c>
      <c r="AX28" s="4">
        <v>276840</v>
      </c>
      <c r="AY28" s="4">
        <f t="shared" si="4"/>
        <v>1.1368337961799908</v>
      </c>
    </row>
    <row r="29" spans="1:51" ht="12.75" customHeight="1">
      <c r="A29" s="22" t="s">
        <v>127</v>
      </c>
      <c r="B29" s="22" t="s">
        <v>28</v>
      </c>
      <c r="C29" s="22">
        <f t="shared" si="5"/>
        <v>0.038685986333333325</v>
      </c>
      <c r="D29" s="22">
        <f t="shared" si="7"/>
        <v>0.03639096475</v>
      </c>
      <c r="E29" s="22">
        <f t="shared" si="8"/>
        <v>0.03144288933333333</v>
      </c>
      <c r="F29" s="22">
        <f t="shared" si="6"/>
        <v>0.04485048175</v>
      </c>
      <c r="G29" s="22" t="s">
        <v>0</v>
      </c>
      <c r="H29" s="22" t="s">
        <v>0</v>
      </c>
      <c r="I29" s="22" t="s">
        <v>0</v>
      </c>
      <c r="J29" s="22" t="s">
        <v>0</v>
      </c>
      <c r="K29" s="22" t="s">
        <v>0</v>
      </c>
      <c r="L29" s="22" t="s">
        <v>0</v>
      </c>
      <c r="M29" s="22" t="s">
        <v>0</v>
      </c>
      <c r="N29" s="22" t="s">
        <v>0</v>
      </c>
      <c r="O29" s="22" t="s">
        <v>0</v>
      </c>
      <c r="P29" s="22" t="s">
        <v>0</v>
      </c>
      <c r="Q29" s="23">
        <v>22.539558</v>
      </c>
      <c r="R29" s="22" t="s">
        <v>0</v>
      </c>
      <c r="S29" s="22" t="s">
        <v>0</v>
      </c>
      <c r="T29" s="22" t="s">
        <v>0</v>
      </c>
      <c r="U29" s="22" t="s">
        <v>0</v>
      </c>
      <c r="V29" s="23">
        <v>30.174433</v>
      </c>
      <c r="W29" s="22" t="s">
        <v>0</v>
      </c>
      <c r="X29" s="22" t="s">
        <v>0</v>
      </c>
      <c r="Y29" s="22" t="s">
        <v>0</v>
      </c>
      <c r="Z29" s="22" t="s">
        <v>0</v>
      </c>
      <c r="AA29" s="23">
        <v>41.614677</v>
      </c>
      <c r="AB29" s="22" t="s">
        <v>0</v>
      </c>
      <c r="AC29" s="22" t="s">
        <v>0</v>
      </c>
      <c r="AD29" s="22" t="s">
        <v>0</v>
      </c>
      <c r="AE29" s="22" t="s">
        <v>0</v>
      </c>
      <c r="AF29" s="23">
        <v>51.235191</v>
      </c>
      <c r="AG29" s="22" t="s">
        <v>0</v>
      </c>
      <c r="AH29" s="22" t="s">
        <v>0</v>
      </c>
      <c r="AI29" s="22" t="s">
        <v>0</v>
      </c>
      <c r="AJ29" s="22" t="s">
        <v>0</v>
      </c>
      <c r="AK29" s="23">
        <v>45.764847</v>
      </c>
      <c r="AL29" s="23">
        <v>44.761982</v>
      </c>
      <c r="AM29" s="23">
        <v>44.286163</v>
      </c>
      <c r="AN29" s="23">
        <v>44.699059</v>
      </c>
      <c r="AO29" s="23">
        <v>47.052818</v>
      </c>
      <c r="AP29" s="23">
        <v>40.787212</v>
      </c>
      <c r="AQ29" s="23">
        <v>40.491295</v>
      </c>
      <c r="AR29" s="23">
        <v>32.441921</v>
      </c>
      <c r="AS29" s="23">
        <v>35.600559</v>
      </c>
      <c r="AT29" s="23">
        <v>31.187611</v>
      </c>
      <c r="AU29" s="22" t="s">
        <v>0</v>
      </c>
      <c r="AV29" s="22" t="s">
        <v>0</v>
      </c>
      <c r="AW29" s="22" t="s">
        <v>0</v>
      </c>
      <c r="AX29" s="4">
        <v>995450</v>
      </c>
      <c r="AY29" s="4">
        <f t="shared" si="4"/>
        <v>1.1903836073804097</v>
      </c>
    </row>
    <row r="30" spans="1:51" ht="12.75" customHeight="1">
      <c r="A30" s="22" t="s">
        <v>182</v>
      </c>
      <c r="B30" s="22" t="s">
        <v>29</v>
      </c>
      <c r="C30" s="22">
        <f t="shared" si="5"/>
        <v>0.05408479449999999</v>
      </c>
      <c r="D30" s="22">
        <f t="shared" si="7"/>
        <v>0.055577286999999996</v>
      </c>
      <c r="E30" s="22">
        <f t="shared" si="8"/>
        <v>0.05712191666666666</v>
      </c>
      <c r="F30" s="22">
        <f t="shared" si="6"/>
        <v>0.054149252</v>
      </c>
      <c r="G30" s="22" t="s">
        <v>0</v>
      </c>
      <c r="H30" s="22" t="s">
        <v>0</v>
      </c>
      <c r="I30" s="22" t="s">
        <v>0</v>
      </c>
      <c r="J30" s="22" t="s">
        <v>0</v>
      </c>
      <c r="K30" s="22" t="s">
        <v>0</v>
      </c>
      <c r="L30" s="22" t="s">
        <v>0</v>
      </c>
      <c r="M30" s="22" t="s">
        <v>0</v>
      </c>
      <c r="N30" s="22" t="s">
        <v>0</v>
      </c>
      <c r="O30" s="22" t="s">
        <v>0</v>
      </c>
      <c r="P30" s="22" t="s">
        <v>0</v>
      </c>
      <c r="Q30" s="23">
        <v>56.698166</v>
      </c>
      <c r="R30" s="22" t="s">
        <v>0</v>
      </c>
      <c r="S30" s="22" t="s">
        <v>0</v>
      </c>
      <c r="T30" s="22" t="s">
        <v>0</v>
      </c>
      <c r="U30" s="22" t="s">
        <v>0</v>
      </c>
      <c r="V30" s="23">
        <v>51.213593</v>
      </c>
      <c r="W30" s="22" t="s">
        <v>0</v>
      </c>
      <c r="X30" s="22" t="s">
        <v>0</v>
      </c>
      <c r="Y30" s="22" t="s">
        <v>0</v>
      </c>
      <c r="Z30" s="22" t="s">
        <v>0</v>
      </c>
      <c r="AA30" s="23">
        <v>63.453991</v>
      </c>
      <c r="AB30" s="22" t="s">
        <v>0</v>
      </c>
      <c r="AC30" s="22" t="s">
        <v>0</v>
      </c>
      <c r="AD30" s="22" t="s">
        <v>0</v>
      </c>
      <c r="AE30" s="22" t="s">
        <v>0</v>
      </c>
      <c r="AF30" s="23">
        <v>50.943398</v>
      </c>
      <c r="AG30" s="22" t="s">
        <v>0</v>
      </c>
      <c r="AH30" s="22" t="s">
        <v>0</v>
      </c>
      <c r="AI30" s="22" t="s">
        <v>0</v>
      </c>
      <c r="AJ30" s="22" t="s">
        <v>0</v>
      </c>
      <c r="AK30" s="23">
        <v>52.816902</v>
      </c>
      <c r="AL30" s="23">
        <v>23.040236</v>
      </c>
      <c r="AM30" s="23">
        <v>28.238802</v>
      </c>
      <c r="AN30" s="23">
        <v>25.815731</v>
      </c>
      <c r="AO30" s="23">
        <v>51.242355</v>
      </c>
      <c r="AP30" s="23">
        <v>49.382717</v>
      </c>
      <c r="AQ30" s="23">
        <v>48.030407</v>
      </c>
      <c r="AR30" s="23">
        <v>37.051369</v>
      </c>
      <c r="AS30" s="23">
        <v>28.338989</v>
      </c>
      <c r="AT30" s="22" t="s">
        <v>0</v>
      </c>
      <c r="AU30" s="22" t="s">
        <v>0</v>
      </c>
      <c r="AV30" s="22" t="s">
        <v>0</v>
      </c>
      <c r="AW30" s="22" t="s">
        <v>0</v>
      </c>
      <c r="AX30" s="4">
        <v>20720</v>
      </c>
      <c r="AY30" s="4">
        <f t="shared" si="4"/>
        <v>0.9657874711938775</v>
      </c>
    </row>
    <row r="31" spans="1:51" ht="12.75" customHeight="1">
      <c r="A31" s="22" t="s">
        <v>129</v>
      </c>
      <c r="B31" s="22" t="s">
        <v>30</v>
      </c>
      <c r="C31" s="22">
        <f t="shared" si="5"/>
        <v>0.0013841950416666666</v>
      </c>
      <c r="D31" s="22">
        <f t="shared" si="7"/>
        <v>0.0011809568875</v>
      </c>
      <c r="E31" s="22">
        <f t="shared" si="8"/>
        <v>0.0012593458333333334</v>
      </c>
      <c r="F31" s="22">
        <f t="shared" si="6"/>
        <v>0.0013969156125</v>
      </c>
      <c r="G31" s="22" t="s">
        <v>0</v>
      </c>
      <c r="H31" s="22" t="s">
        <v>0</v>
      </c>
      <c r="I31" s="22" t="s">
        <v>0</v>
      </c>
      <c r="J31" s="22" t="s">
        <v>0</v>
      </c>
      <c r="K31" s="22" t="s">
        <v>0</v>
      </c>
      <c r="L31" s="22" t="s">
        <v>0</v>
      </c>
      <c r="M31" s="22" t="s">
        <v>0</v>
      </c>
      <c r="N31" s="22" t="s">
        <v>0</v>
      </c>
      <c r="O31" s="22" t="s">
        <v>0</v>
      </c>
      <c r="P31" s="22" t="s">
        <v>0</v>
      </c>
      <c r="Q31" s="23">
        <v>1.3823133</v>
      </c>
      <c r="R31" s="22" t="s">
        <v>0</v>
      </c>
      <c r="S31" s="22" t="s">
        <v>0</v>
      </c>
      <c r="T31" s="22" t="s">
        <v>0</v>
      </c>
      <c r="U31" s="22" t="s">
        <v>0</v>
      </c>
      <c r="V31" s="23">
        <v>1.3351945</v>
      </c>
      <c r="W31" s="22" t="s">
        <v>0</v>
      </c>
      <c r="X31" s="22" t="s">
        <v>0</v>
      </c>
      <c r="Y31" s="22" t="s">
        <v>0</v>
      </c>
      <c r="Z31" s="22" t="s">
        <v>0</v>
      </c>
      <c r="AA31" s="23">
        <v>1.0605297</v>
      </c>
      <c r="AB31" s="22" t="s">
        <v>0</v>
      </c>
      <c r="AC31" s="22" t="s">
        <v>0</v>
      </c>
      <c r="AD31" s="22" t="s">
        <v>0</v>
      </c>
      <c r="AE31" s="22" t="s">
        <v>0</v>
      </c>
      <c r="AF31" s="23">
        <v>0.94579005</v>
      </c>
      <c r="AG31" s="22" t="s">
        <v>0</v>
      </c>
      <c r="AH31" s="22" t="s">
        <v>0</v>
      </c>
      <c r="AI31" s="22" t="s">
        <v>0</v>
      </c>
      <c r="AJ31" s="22" t="s">
        <v>0</v>
      </c>
      <c r="AK31" s="23">
        <v>1.9538883</v>
      </c>
      <c r="AL31" s="23">
        <v>1.6051668</v>
      </c>
      <c r="AM31" s="23">
        <v>1.2776054</v>
      </c>
      <c r="AN31" s="23">
        <v>1.5573109</v>
      </c>
      <c r="AO31" s="23">
        <v>1.4756787</v>
      </c>
      <c r="AP31" s="23">
        <v>1.6274544</v>
      </c>
      <c r="AQ31" s="23">
        <v>1.4768004</v>
      </c>
      <c r="AR31" s="23">
        <v>0.39506999</v>
      </c>
      <c r="AS31" s="23">
        <v>0.384</v>
      </c>
      <c r="AT31" s="22" t="s">
        <v>0</v>
      </c>
      <c r="AU31" s="22" t="s">
        <v>0</v>
      </c>
      <c r="AV31" s="22" t="s">
        <v>0</v>
      </c>
      <c r="AW31" s="22" t="s">
        <v>0</v>
      </c>
      <c r="AX31" s="4">
        <v>1000000</v>
      </c>
      <c r="AY31" s="4">
        <f t="shared" si="4"/>
        <v>1.5042608196236966</v>
      </c>
    </row>
    <row r="32" spans="1:51" ht="12.75" customHeight="1">
      <c r="A32" s="22" t="s">
        <v>130</v>
      </c>
      <c r="B32" s="22" t="s">
        <v>31</v>
      </c>
      <c r="C32" s="22">
        <f t="shared" si="5"/>
        <v>0.4914982933333333</v>
      </c>
      <c r="D32" s="22">
        <f t="shared" si="7"/>
        <v>0.48196051999999995</v>
      </c>
      <c r="E32" s="22">
        <f t="shared" si="8"/>
        <v>0.46166747333333324</v>
      </c>
      <c r="F32" s="22">
        <f t="shared" si="6"/>
        <v>0.51725207</v>
      </c>
      <c r="G32" s="22" t="s">
        <v>0</v>
      </c>
      <c r="H32" s="22" t="s">
        <v>0</v>
      </c>
      <c r="I32" s="22" t="s">
        <v>0</v>
      </c>
      <c r="J32" s="22" t="s">
        <v>0</v>
      </c>
      <c r="K32" s="22" t="s">
        <v>0</v>
      </c>
      <c r="L32" s="22" t="s">
        <v>0</v>
      </c>
      <c r="M32" s="22" t="s">
        <v>0</v>
      </c>
      <c r="N32" s="22" t="s">
        <v>0</v>
      </c>
      <c r="O32" s="22" t="s">
        <v>0</v>
      </c>
      <c r="P32" s="22" t="s">
        <v>0</v>
      </c>
      <c r="Q32" s="23">
        <v>434.21625</v>
      </c>
      <c r="R32" s="22" t="s">
        <v>0</v>
      </c>
      <c r="S32" s="22" t="s">
        <v>0</v>
      </c>
      <c r="T32" s="22" t="s">
        <v>0</v>
      </c>
      <c r="U32" s="22" t="s">
        <v>0</v>
      </c>
      <c r="V32" s="23">
        <v>445.76523</v>
      </c>
      <c r="W32" s="22" t="s">
        <v>0</v>
      </c>
      <c r="X32" s="22" t="s">
        <v>0</v>
      </c>
      <c r="Y32" s="22" t="s">
        <v>0</v>
      </c>
      <c r="Z32" s="22" t="s">
        <v>0</v>
      </c>
      <c r="AA32" s="23">
        <v>505.02094</v>
      </c>
      <c r="AB32" s="22" t="s">
        <v>0</v>
      </c>
      <c r="AC32" s="22" t="s">
        <v>0</v>
      </c>
      <c r="AD32" s="22" t="s">
        <v>0</v>
      </c>
      <c r="AE32" s="22" t="s">
        <v>0</v>
      </c>
      <c r="AF32" s="23">
        <v>542.83966</v>
      </c>
      <c r="AG32" s="22" t="s">
        <v>0</v>
      </c>
      <c r="AH32" s="22" t="s">
        <v>0</v>
      </c>
      <c r="AI32" s="22" t="s">
        <v>0</v>
      </c>
      <c r="AJ32" s="22" t="s">
        <v>0</v>
      </c>
      <c r="AK32" s="23">
        <v>557.56116</v>
      </c>
      <c r="AL32" s="23">
        <v>552.45313</v>
      </c>
      <c r="AM32" s="23">
        <v>511.30502</v>
      </c>
      <c r="AN32" s="23">
        <v>490.32767</v>
      </c>
      <c r="AO32" s="23">
        <v>472.58792</v>
      </c>
      <c r="AP32" s="23">
        <v>463.58652</v>
      </c>
      <c r="AQ32" s="23">
        <v>455.02438</v>
      </c>
      <c r="AR32" s="23">
        <v>454.36765</v>
      </c>
      <c r="AS32" s="23">
        <v>454.63983</v>
      </c>
      <c r="AT32" s="23">
        <v>451.43448</v>
      </c>
      <c r="AU32" s="23">
        <v>445.49286</v>
      </c>
      <c r="AV32" s="22" t="s">
        <v>0</v>
      </c>
      <c r="AW32" s="22" t="s">
        <v>0</v>
      </c>
      <c r="AX32" s="4">
        <v>304590</v>
      </c>
      <c r="AY32" s="4">
        <f t="shared" si="4"/>
        <v>1.0107763056566728</v>
      </c>
    </row>
    <row r="33" spans="1:51" ht="12.75" customHeight="1">
      <c r="A33" s="22" t="s">
        <v>131</v>
      </c>
      <c r="B33" s="22" t="s">
        <v>32</v>
      </c>
      <c r="C33" s="22">
        <f t="shared" si="5"/>
        <v>0.20838670666666664</v>
      </c>
      <c r="D33" s="22">
        <f t="shared" si="7"/>
        <v>0.20789116249999998</v>
      </c>
      <c r="E33" s="22">
        <f t="shared" si="8"/>
        <v>0.21272081333333331</v>
      </c>
      <c r="F33" s="22">
        <f t="shared" si="6"/>
        <v>0.200979315</v>
      </c>
      <c r="G33" s="22" t="s">
        <v>0</v>
      </c>
      <c r="H33" s="22" t="s">
        <v>0</v>
      </c>
      <c r="I33" s="22" t="s">
        <v>0</v>
      </c>
      <c r="J33" s="22" t="s">
        <v>0</v>
      </c>
      <c r="K33" s="22" t="s">
        <v>0</v>
      </c>
      <c r="L33" s="22" t="s">
        <v>0</v>
      </c>
      <c r="M33" s="22" t="s">
        <v>0</v>
      </c>
      <c r="N33" s="22" t="s">
        <v>0</v>
      </c>
      <c r="O33" s="22" t="s">
        <v>0</v>
      </c>
      <c r="P33" s="22" t="s">
        <v>0</v>
      </c>
      <c r="Q33" s="23">
        <v>237.67036</v>
      </c>
      <c r="R33" s="22" t="s">
        <v>0</v>
      </c>
      <c r="S33" s="22" t="s">
        <v>0</v>
      </c>
      <c r="T33" s="22" t="s">
        <v>0</v>
      </c>
      <c r="U33" s="22" t="s">
        <v>0</v>
      </c>
      <c r="V33" s="23">
        <v>208.73262</v>
      </c>
      <c r="W33" s="22" t="s">
        <v>0</v>
      </c>
      <c r="X33" s="22" t="s">
        <v>0</v>
      </c>
      <c r="Y33" s="22" t="s">
        <v>0</v>
      </c>
      <c r="Z33" s="22" t="s">
        <v>0</v>
      </c>
      <c r="AA33" s="23">
        <v>191.75946</v>
      </c>
      <c r="AB33" s="22" t="s">
        <v>0</v>
      </c>
      <c r="AC33" s="22" t="s">
        <v>0</v>
      </c>
      <c r="AD33" s="22" t="s">
        <v>0</v>
      </c>
      <c r="AE33" s="22" t="s">
        <v>0</v>
      </c>
      <c r="AF33" s="23">
        <v>193.40221</v>
      </c>
      <c r="AG33" s="22" t="s">
        <v>0</v>
      </c>
      <c r="AH33" s="22" t="s">
        <v>0</v>
      </c>
      <c r="AI33" s="22" t="s">
        <v>0</v>
      </c>
      <c r="AJ33" s="22" t="s">
        <v>0</v>
      </c>
      <c r="AK33" s="23">
        <v>207.84348</v>
      </c>
      <c r="AL33" s="23">
        <v>205.25645</v>
      </c>
      <c r="AM33" s="23">
        <v>174.69598</v>
      </c>
      <c r="AN33" s="23">
        <v>158.17085</v>
      </c>
      <c r="AO33" s="23">
        <v>237.33464</v>
      </c>
      <c r="AP33" s="23">
        <v>210.91211</v>
      </c>
      <c r="AQ33" s="23">
        <v>218.8674</v>
      </c>
      <c r="AR33" s="23">
        <v>200.9174</v>
      </c>
      <c r="AS33" s="22" t="s">
        <v>0</v>
      </c>
      <c r="AT33" s="22" t="s">
        <v>0</v>
      </c>
      <c r="AU33" s="22" t="s">
        <v>0</v>
      </c>
      <c r="AV33" s="22" t="s">
        <v>0</v>
      </c>
      <c r="AW33" s="22" t="s">
        <v>0</v>
      </c>
      <c r="AX33" s="4">
        <v>550100</v>
      </c>
      <c r="AY33" s="4">
        <f t="shared" si="4"/>
        <v>0.9781674861832149</v>
      </c>
    </row>
    <row r="34" spans="1:51" ht="12.75" customHeight="1">
      <c r="A34" s="22" t="s">
        <v>133</v>
      </c>
      <c r="B34" s="22" t="s">
        <v>33</v>
      </c>
      <c r="C34" s="22">
        <f t="shared" si="5"/>
        <v>0.033967656</v>
      </c>
      <c r="D34" s="22">
        <f t="shared" si="7"/>
        <v>0.043167991749999995</v>
      </c>
      <c r="E34" s="22">
        <f t="shared" si="8"/>
        <v>0.04408664066666666</v>
      </c>
      <c r="F34" s="22">
        <f t="shared" si="6"/>
        <v>0.029525237250000003</v>
      </c>
      <c r="G34" s="22" t="s">
        <v>0</v>
      </c>
      <c r="H34" s="22" t="s">
        <v>0</v>
      </c>
      <c r="I34" s="22" t="s">
        <v>0</v>
      </c>
      <c r="J34" s="22" t="s">
        <v>0</v>
      </c>
      <c r="K34" s="22" t="s">
        <v>0</v>
      </c>
      <c r="L34" s="22" t="s">
        <v>0</v>
      </c>
      <c r="M34" s="22" t="s">
        <v>0</v>
      </c>
      <c r="N34" s="22" t="s">
        <v>0</v>
      </c>
      <c r="O34" s="22" t="s">
        <v>0</v>
      </c>
      <c r="P34" s="22" t="s">
        <v>0</v>
      </c>
      <c r="Q34" s="23">
        <v>34.835114</v>
      </c>
      <c r="R34" s="22" t="s">
        <v>0</v>
      </c>
      <c r="S34" s="22" t="s">
        <v>0</v>
      </c>
      <c r="T34" s="22" t="s">
        <v>0</v>
      </c>
      <c r="U34" s="22" t="s">
        <v>0</v>
      </c>
      <c r="V34" s="23">
        <v>50.869873</v>
      </c>
      <c r="W34" s="22" t="s">
        <v>0</v>
      </c>
      <c r="X34" s="22" t="s">
        <v>0</v>
      </c>
      <c r="Y34" s="22" t="s">
        <v>0</v>
      </c>
      <c r="Z34" s="22" t="s">
        <v>0</v>
      </c>
      <c r="AA34" s="23">
        <v>46.554935</v>
      </c>
      <c r="AB34" s="22" t="s">
        <v>0</v>
      </c>
      <c r="AC34" s="22" t="s">
        <v>0</v>
      </c>
      <c r="AD34" s="22" t="s">
        <v>0</v>
      </c>
      <c r="AE34" s="22" t="s">
        <v>0</v>
      </c>
      <c r="AF34" s="23">
        <v>40.412045</v>
      </c>
      <c r="AG34" s="22" t="s">
        <v>0</v>
      </c>
      <c r="AH34" s="22" t="s">
        <v>0</v>
      </c>
      <c r="AI34" s="22" t="s">
        <v>0</v>
      </c>
      <c r="AJ34" s="22" t="s">
        <v>0</v>
      </c>
      <c r="AK34" s="23">
        <v>13.211785</v>
      </c>
      <c r="AL34" s="23">
        <v>14.703494</v>
      </c>
      <c r="AM34" s="23">
        <v>17.375656</v>
      </c>
      <c r="AN34" s="23">
        <v>17.52269</v>
      </c>
      <c r="AO34" s="23">
        <v>18.294191</v>
      </c>
      <c r="AP34" s="23">
        <v>17.922184</v>
      </c>
      <c r="AQ34" s="23">
        <v>14.152711</v>
      </c>
      <c r="AR34" s="22" t="s">
        <v>0</v>
      </c>
      <c r="AS34" s="22" t="s">
        <v>0</v>
      </c>
      <c r="AT34" s="22" t="s">
        <v>0</v>
      </c>
      <c r="AU34" s="22" t="s">
        <v>0</v>
      </c>
      <c r="AV34" s="22" t="s">
        <v>0</v>
      </c>
      <c r="AW34" s="22" t="s">
        <v>0</v>
      </c>
      <c r="AX34" s="4">
        <v>227540</v>
      </c>
      <c r="AY34" s="4">
        <f t="shared" si="4"/>
        <v>0.812825500503802</v>
      </c>
    </row>
    <row r="35" spans="1:51" ht="12.75" customHeight="1">
      <c r="A35" s="22" t="s">
        <v>135</v>
      </c>
      <c r="B35" s="22" t="s">
        <v>34</v>
      </c>
      <c r="C35" s="22">
        <f t="shared" si="5"/>
        <v>0.11668164233333335</v>
      </c>
      <c r="D35" s="22">
        <f t="shared" si="7"/>
        <v>0.106019386</v>
      </c>
      <c r="E35" s="22">
        <f t="shared" si="8"/>
        <v>0.10075787800000001</v>
      </c>
      <c r="F35" s="22">
        <f t="shared" si="6"/>
        <v>0.129527685</v>
      </c>
      <c r="G35" s="22" t="s">
        <v>0</v>
      </c>
      <c r="H35" s="22" t="s">
        <v>0</v>
      </c>
      <c r="I35" s="22" t="s">
        <v>0</v>
      </c>
      <c r="J35" s="22" t="s">
        <v>0</v>
      </c>
      <c r="K35" s="22" t="s">
        <v>0</v>
      </c>
      <c r="L35" s="22" t="s">
        <v>0</v>
      </c>
      <c r="M35" s="22" t="s">
        <v>0</v>
      </c>
      <c r="N35" s="22" t="s">
        <v>0</v>
      </c>
      <c r="O35" s="22" t="s">
        <v>0</v>
      </c>
      <c r="P35" s="22" t="s">
        <v>0</v>
      </c>
      <c r="Q35" s="23">
        <v>80.177414</v>
      </c>
      <c r="R35" s="22" t="s">
        <v>0</v>
      </c>
      <c r="S35" s="22" t="s">
        <v>0</v>
      </c>
      <c r="T35" s="22" t="s">
        <v>0</v>
      </c>
      <c r="U35" s="22" t="s">
        <v>0</v>
      </c>
      <c r="V35" s="23">
        <v>101.8017</v>
      </c>
      <c r="W35" s="22" t="s">
        <v>0</v>
      </c>
      <c r="X35" s="22" t="s">
        <v>0</v>
      </c>
      <c r="Y35" s="22" t="s">
        <v>0</v>
      </c>
      <c r="Z35" s="22" t="s">
        <v>0</v>
      </c>
      <c r="AA35" s="23">
        <v>120.29452</v>
      </c>
      <c r="AB35" s="22" t="s">
        <v>0</v>
      </c>
      <c r="AC35" s="22" t="s">
        <v>0</v>
      </c>
      <c r="AD35" s="22" t="s">
        <v>0</v>
      </c>
      <c r="AE35" s="22" t="s">
        <v>0</v>
      </c>
      <c r="AF35" s="23">
        <v>121.80391</v>
      </c>
      <c r="AG35" s="22" t="s">
        <v>0</v>
      </c>
      <c r="AH35" s="22" t="s">
        <v>0</v>
      </c>
      <c r="AI35" s="22" t="s">
        <v>0</v>
      </c>
      <c r="AJ35" s="22" t="s">
        <v>0</v>
      </c>
      <c r="AK35" s="23">
        <v>123.01939</v>
      </c>
      <c r="AL35" s="23">
        <v>126.8664</v>
      </c>
      <c r="AM35" s="23">
        <v>135.63263</v>
      </c>
      <c r="AN35" s="23">
        <v>144.53651</v>
      </c>
      <c r="AO35" s="23">
        <v>155.5726</v>
      </c>
      <c r="AP35" s="23">
        <v>152.99292</v>
      </c>
      <c r="AQ35" s="22" t="s">
        <v>0</v>
      </c>
      <c r="AR35" s="23">
        <v>23.927599</v>
      </c>
      <c r="AS35" s="23">
        <v>22.576984</v>
      </c>
      <c r="AT35" s="22" t="s">
        <v>0</v>
      </c>
      <c r="AU35" s="22" t="s">
        <v>0</v>
      </c>
      <c r="AV35" s="22" t="s">
        <v>0</v>
      </c>
      <c r="AW35" s="22" t="s">
        <v>0</v>
      </c>
      <c r="AX35" s="4">
        <v>128900</v>
      </c>
      <c r="AY35" s="4">
        <f t="shared" si="4"/>
        <v>1.1473800517919777</v>
      </c>
    </row>
    <row r="36" spans="1:51" ht="12.75" customHeight="1">
      <c r="A36" s="22" t="s">
        <v>136</v>
      </c>
      <c r="B36" s="22" t="s">
        <v>35</v>
      </c>
      <c r="C36" s="22">
        <f t="shared" si="5"/>
        <v>0.031155013999999998</v>
      </c>
      <c r="D36" s="22">
        <f t="shared" si="7"/>
        <v>0.03528889425</v>
      </c>
      <c r="E36" s="22">
        <f t="shared" si="8"/>
        <v>0.03628249566666667</v>
      </c>
      <c r="F36" s="22">
        <f t="shared" si="6"/>
        <v>0.026852027749999997</v>
      </c>
      <c r="G36" s="22" t="s">
        <v>0</v>
      </c>
      <c r="H36" s="22" t="s">
        <v>0</v>
      </c>
      <c r="I36" s="22" t="s">
        <v>0</v>
      </c>
      <c r="J36" s="22" t="s">
        <v>0</v>
      </c>
      <c r="K36" s="22" t="s">
        <v>0</v>
      </c>
      <c r="L36" s="22" t="s">
        <v>0</v>
      </c>
      <c r="M36" s="22" t="s">
        <v>0</v>
      </c>
      <c r="N36" s="22" t="s">
        <v>0</v>
      </c>
      <c r="O36" s="22" t="s">
        <v>0</v>
      </c>
      <c r="P36" s="22" t="s">
        <v>0</v>
      </c>
      <c r="Q36" s="23">
        <v>38.146099</v>
      </c>
      <c r="R36" s="22" t="s">
        <v>0</v>
      </c>
      <c r="S36" s="22" t="s">
        <v>0</v>
      </c>
      <c r="T36" s="22" t="s">
        <v>0</v>
      </c>
      <c r="U36" s="22" t="s">
        <v>0</v>
      </c>
      <c r="V36" s="23">
        <v>41.375874</v>
      </c>
      <c r="W36" s="22" t="s">
        <v>0</v>
      </c>
      <c r="X36" s="22" t="s">
        <v>0</v>
      </c>
      <c r="Y36" s="22" t="s">
        <v>0</v>
      </c>
      <c r="Z36" s="22" t="s">
        <v>0</v>
      </c>
      <c r="AA36" s="23">
        <v>29.325514</v>
      </c>
      <c r="AB36" s="22" t="s">
        <v>0</v>
      </c>
      <c r="AC36" s="22" t="s">
        <v>0</v>
      </c>
      <c r="AD36" s="22" t="s">
        <v>0</v>
      </c>
      <c r="AE36" s="22" t="s">
        <v>0</v>
      </c>
      <c r="AF36" s="23">
        <v>32.30809</v>
      </c>
      <c r="AG36" s="22" t="s">
        <v>0</v>
      </c>
      <c r="AH36" s="22" t="s">
        <v>0</v>
      </c>
      <c r="AI36" s="22" t="s">
        <v>0</v>
      </c>
      <c r="AJ36" s="22" t="s">
        <v>0</v>
      </c>
      <c r="AK36" s="23">
        <v>21.716768</v>
      </c>
      <c r="AL36" s="23">
        <v>20.601887</v>
      </c>
      <c r="AM36" s="23">
        <v>19.527309</v>
      </c>
      <c r="AN36" s="23">
        <v>21.134321</v>
      </c>
      <c r="AO36" s="23">
        <v>24.701523</v>
      </c>
      <c r="AP36" s="23">
        <v>24.057739</v>
      </c>
      <c r="AQ36" s="23">
        <v>32.997822</v>
      </c>
      <c r="AR36" s="22" t="s">
        <v>0</v>
      </c>
      <c r="AS36" s="22" t="s">
        <v>0</v>
      </c>
      <c r="AT36" s="22" t="s">
        <v>0</v>
      </c>
      <c r="AU36" s="22" t="s">
        <v>0</v>
      </c>
      <c r="AV36" s="22" t="s">
        <v>0</v>
      </c>
      <c r="AW36" s="22" t="s">
        <v>0</v>
      </c>
      <c r="AX36" s="4">
        <v>108430</v>
      </c>
      <c r="AY36" s="4">
        <f t="shared" si="4"/>
        <v>0.8734102842654302</v>
      </c>
    </row>
    <row r="37" spans="1:51" ht="12.75" customHeight="1">
      <c r="A37" s="22" t="s">
        <v>134</v>
      </c>
      <c r="B37" s="22" t="s">
        <v>36</v>
      </c>
      <c r="C37" s="22">
        <f t="shared" si="5"/>
        <v>0.007482965566666667</v>
      </c>
      <c r="D37" s="22">
        <f t="shared" si="7"/>
        <v>0.00824735905</v>
      </c>
      <c r="E37" s="22">
        <f t="shared" si="8"/>
        <v>0.008629614833333334</v>
      </c>
      <c r="F37" s="22">
        <f t="shared" si="6"/>
        <v>0.00671816125</v>
      </c>
      <c r="G37" s="22" t="s">
        <v>0</v>
      </c>
      <c r="H37" s="22" t="s">
        <v>0</v>
      </c>
      <c r="I37" s="22" t="s">
        <v>0</v>
      </c>
      <c r="J37" s="22" t="s">
        <v>0</v>
      </c>
      <c r="K37" s="22" t="s">
        <v>0</v>
      </c>
      <c r="L37" s="22" t="s">
        <v>0</v>
      </c>
      <c r="M37" s="22" t="s">
        <v>0</v>
      </c>
      <c r="N37" s="22" t="s">
        <v>0</v>
      </c>
      <c r="O37" s="22" t="s">
        <v>0</v>
      </c>
      <c r="P37" s="22" t="s">
        <v>0</v>
      </c>
      <c r="Q37" s="23">
        <v>8.5763292</v>
      </c>
      <c r="R37" s="22" t="s">
        <v>0</v>
      </c>
      <c r="S37" s="22" t="s">
        <v>0</v>
      </c>
      <c r="T37" s="22" t="s">
        <v>0</v>
      </c>
      <c r="U37" s="22" t="s">
        <v>0</v>
      </c>
      <c r="V37" s="23">
        <v>9.4488192</v>
      </c>
      <c r="W37" s="22" t="s">
        <v>0</v>
      </c>
      <c r="X37" s="22" t="s">
        <v>0</v>
      </c>
      <c r="Y37" s="22" t="s">
        <v>0</v>
      </c>
      <c r="Z37" s="22" t="s">
        <v>0</v>
      </c>
      <c r="AA37" s="23">
        <v>7.8636961</v>
      </c>
      <c r="AB37" s="22" t="s">
        <v>0</v>
      </c>
      <c r="AC37" s="22" t="s">
        <v>0</v>
      </c>
      <c r="AD37" s="22" t="s">
        <v>0</v>
      </c>
      <c r="AE37" s="22" t="s">
        <v>0</v>
      </c>
      <c r="AF37" s="23">
        <v>7.1005917</v>
      </c>
      <c r="AG37" s="22" t="s">
        <v>0</v>
      </c>
      <c r="AH37" s="22" t="s">
        <v>0</v>
      </c>
      <c r="AI37" s="22" t="s">
        <v>0</v>
      </c>
      <c r="AJ37" s="22" t="s">
        <v>0</v>
      </c>
      <c r="AK37" s="23">
        <v>6.3424945</v>
      </c>
      <c r="AL37" s="23">
        <v>6.1501875</v>
      </c>
      <c r="AM37" s="23">
        <v>5.9837837</v>
      </c>
      <c r="AN37" s="23">
        <v>5.8351569</v>
      </c>
      <c r="AO37" s="23">
        <v>5.697681</v>
      </c>
      <c r="AP37" s="23">
        <v>5.5658627</v>
      </c>
      <c r="AQ37" s="23">
        <v>5.4421768</v>
      </c>
      <c r="AR37" s="22" t="s">
        <v>0</v>
      </c>
      <c r="AS37" s="22" t="s">
        <v>0</v>
      </c>
      <c r="AT37" s="22" t="s">
        <v>0</v>
      </c>
      <c r="AU37" s="22" t="s">
        <v>0</v>
      </c>
      <c r="AV37" s="22" t="s">
        <v>0</v>
      </c>
      <c r="AW37" s="22" t="s">
        <v>0</v>
      </c>
      <c r="AX37" s="4">
        <v>28120</v>
      </c>
      <c r="AY37" s="4">
        <f t="shared" si="4"/>
        <v>0.7988121035184889</v>
      </c>
    </row>
    <row r="38" spans="1:51" ht="12.75" customHeight="1">
      <c r="A38" s="22" t="s">
        <v>137</v>
      </c>
      <c r="B38" s="22" t="s">
        <v>37</v>
      </c>
      <c r="C38" s="22">
        <f t="shared" si="5"/>
        <v>0.07133271416666666</v>
      </c>
      <c r="D38" s="22">
        <f t="shared" si="7"/>
        <v>0.077460726</v>
      </c>
      <c r="E38" s="22">
        <f t="shared" si="8"/>
        <v>0.06879821133333333</v>
      </c>
      <c r="F38" s="22">
        <f t="shared" si="6"/>
        <v>0.07445428975</v>
      </c>
      <c r="G38" s="22" t="s">
        <v>0</v>
      </c>
      <c r="H38" s="22" t="s">
        <v>0</v>
      </c>
      <c r="I38" s="22" t="s">
        <v>0</v>
      </c>
      <c r="J38" s="22" t="s">
        <v>0</v>
      </c>
      <c r="K38" s="22" t="s">
        <v>0</v>
      </c>
      <c r="L38" s="22" t="s">
        <v>0</v>
      </c>
      <c r="M38" s="22" t="s">
        <v>0</v>
      </c>
      <c r="N38" s="22" t="s">
        <v>0</v>
      </c>
      <c r="O38" s="22" t="s">
        <v>0</v>
      </c>
      <c r="P38" s="22" t="s">
        <v>0</v>
      </c>
      <c r="Q38" s="23">
        <v>62.059238</v>
      </c>
      <c r="R38" s="22" t="s">
        <v>0</v>
      </c>
      <c r="S38" s="22" t="s">
        <v>0</v>
      </c>
      <c r="T38" s="22" t="s">
        <v>0</v>
      </c>
      <c r="U38" s="22" t="s">
        <v>0</v>
      </c>
      <c r="V38" s="23">
        <v>68.119888</v>
      </c>
      <c r="W38" s="22" t="s">
        <v>0</v>
      </c>
      <c r="X38" s="22" t="s">
        <v>0</v>
      </c>
      <c r="Y38" s="22" t="s">
        <v>0</v>
      </c>
      <c r="Z38" s="22" t="s">
        <v>0</v>
      </c>
      <c r="AA38" s="23">
        <v>76.215508</v>
      </c>
      <c r="AB38" s="22" t="s">
        <v>0</v>
      </c>
      <c r="AC38" s="22" t="s">
        <v>0</v>
      </c>
      <c r="AD38" s="22" t="s">
        <v>0</v>
      </c>
      <c r="AE38" s="22" t="s">
        <v>0</v>
      </c>
      <c r="AF38" s="23">
        <v>103.44827</v>
      </c>
      <c r="AG38" s="22" t="s">
        <v>0</v>
      </c>
      <c r="AH38" s="22" t="s">
        <v>0</v>
      </c>
      <c r="AI38" s="22" t="s">
        <v>0</v>
      </c>
      <c r="AJ38" s="22" t="s">
        <v>0</v>
      </c>
      <c r="AK38" s="23">
        <v>65.663475</v>
      </c>
      <c r="AL38" s="23">
        <v>62.71302</v>
      </c>
      <c r="AM38" s="23">
        <v>59.804546</v>
      </c>
      <c r="AN38" s="23">
        <v>56.917511</v>
      </c>
      <c r="AO38" s="23">
        <v>54.035069</v>
      </c>
      <c r="AP38" s="23">
        <v>52.489906</v>
      </c>
      <c r="AQ38" s="23">
        <v>56.301777</v>
      </c>
      <c r="AR38" s="22" t="s">
        <v>0</v>
      </c>
      <c r="AS38" s="22" t="s">
        <v>0</v>
      </c>
      <c r="AT38" s="23">
        <v>74.9254</v>
      </c>
      <c r="AU38" s="23">
        <v>74.620979</v>
      </c>
      <c r="AV38" s="22" t="s">
        <v>0</v>
      </c>
      <c r="AW38" s="22" t="s">
        <v>0</v>
      </c>
      <c r="AX38" s="4">
        <v>196850</v>
      </c>
      <c r="AY38" s="4">
        <f t="shared" si="4"/>
        <v>0.9594319597704893</v>
      </c>
    </row>
    <row r="39" spans="1:51" ht="12.75" customHeight="1">
      <c r="A39" s="22" t="s">
        <v>140</v>
      </c>
      <c r="B39" s="22" t="s">
        <v>38</v>
      </c>
      <c r="C39" s="22">
        <f t="shared" si="5"/>
        <v>0.010346026983333333</v>
      </c>
      <c r="D39" s="22">
        <f t="shared" si="7"/>
        <v>0.0129091211</v>
      </c>
      <c r="E39" s="22">
        <f t="shared" si="8"/>
        <v>0.014368505566666669</v>
      </c>
      <c r="F39" s="22">
        <f t="shared" si="6"/>
        <v>0.006423961475</v>
      </c>
      <c r="G39" s="22" t="s">
        <v>0</v>
      </c>
      <c r="H39" s="22" t="s">
        <v>0</v>
      </c>
      <c r="I39" s="22" t="s">
        <v>0</v>
      </c>
      <c r="J39" s="22" t="s">
        <v>0</v>
      </c>
      <c r="K39" s="22" t="s">
        <v>0</v>
      </c>
      <c r="L39" s="22" t="s">
        <v>0</v>
      </c>
      <c r="M39" s="22" t="s">
        <v>0</v>
      </c>
      <c r="N39" s="22" t="s">
        <v>0</v>
      </c>
      <c r="O39" s="22" t="s">
        <v>0</v>
      </c>
      <c r="P39" s="22" t="s">
        <v>0</v>
      </c>
      <c r="Q39" s="23">
        <v>17.477877</v>
      </c>
      <c r="R39" s="22" t="s">
        <v>0</v>
      </c>
      <c r="S39" s="22" t="s">
        <v>0</v>
      </c>
      <c r="T39" s="22" t="s">
        <v>0</v>
      </c>
      <c r="U39" s="22" t="s">
        <v>0</v>
      </c>
      <c r="V39" s="23">
        <v>18.902439</v>
      </c>
      <c r="W39" s="22" t="s">
        <v>0</v>
      </c>
      <c r="X39" s="22" t="s">
        <v>0</v>
      </c>
      <c r="Y39" s="22" t="s">
        <v>0</v>
      </c>
      <c r="Z39" s="22" t="s">
        <v>0</v>
      </c>
      <c r="AA39" s="23">
        <v>6.7252007</v>
      </c>
      <c r="AB39" s="22" t="s">
        <v>0</v>
      </c>
      <c r="AC39" s="22" t="s">
        <v>0</v>
      </c>
      <c r="AD39" s="22" t="s">
        <v>0</v>
      </c>
      <c r="AE39" s="22" t="s">
        <v>0</v>
      </c>
      <c r="AF39" s="23">
        <v>8.5309677</v>
      </c>
      <c r="AG39" s="22" t="s">
        <v>0</v>
      </c>
      <c r="AH39" s="22" t="s">
        <v>0</v>
      </c>
      <c r="AI39" s="22" t="s">
        <v>0</v>
      </c>
      <c r="AJ39" s="22" t="s">
        <v>0</v>
      </c>
      <c r="AK39" s="23">
        <v>6.9519544</v>
      </c>
      <c r="AL39" s="23">
        <v>6.8254209</v>
      </c>
      <c r="AM39" s="23">
        <v>6.6943965</v>
      </c>
      <c r="AN39" s="23">
        <v>6.5592313</v>
      </c>
      <c r="AO39" s="23">
        <v>6.42028</v>
      </c>
      <c r="AP39" s="23">
        <v>3.4877231</v>
      </c>
      <c r="AQ39" s="23">
        <v>2.7262814</v>
      </c>
      <c r="AR39" s="22" t="s">
        <v>0</v>
      </c>
      <c r="AS39" s="22" t="s">
        <v>0</v>
      </c>
      <c r="AT39" s="22" t="s">
        <v>0</v>
      </c>
      <c r="AU39" s="22" t="s">
        <v>0</v>
      </c>
      <c r="AV39" s="22" t="s">
        <v>0</v>
      </c>
      <c r="AW39" s="22" t="s">
        <v>0</v>
      </c>
      <c r="AX39" s="4">
        <v>27560</v>
      </c>
      <c r="AY39" s="4">
        <f t="shared" si="4"/>
        <v>0.4366574980463099</v>
      </c>
    </row>
    <row r="40" spans="1:51" ht="12.75" customHeight="1">
      <c r="A40" s="22" t="s">
        <v>139</v>
      </c>
      <c r="B40" s="22" t="s">
        <v>39</v>
      </c>
      <c r="C40" s="22">
        <f t="shared" si="5"/>
        <v>0.04727890083333333</v>
      </c>
      <c r="D40" s="22">
        <f t="shared" si="7"/>
        <v>0.050036078500000004</v>
      </c>
      <c r="E40" s="22">
        <f t="shared" si="8"/>
        <v>0.04336629633333334</v>
      </c>
      <c r="F40" s="22">
        <f t="shared" si="6"/>
        <v>0.05325205325</v>
      </c>
      <c r="G40" s="22" t="s">
        <v>0</v>
      </c>
      <c r="H40" s="22" t="s">
        <v>0</v>
      </c>
      <c r="I40" s="22" t="s">
        <v>0</v>
      </c>
      <c r="J40" s="22" t="s">
        <v>0</v>
      </c>
      <c r="K40" s="22" t="s">
        <v>0</v>
      </c>
      <c r="L40" s="22" t="s">
        <v>0</v>
      </c>
      <c r="M40" s="22" t="s">
        <v>0</v>
      </c>
      <c r="N40" s="22" t="s">
        <v>0</v>
      </c>
      <c r="O40" s="22" t="s">
        <v>0</v>
      </c>
      <c r="P40" s="22" t="s">
        <v>0</v>
      </c>
      <c r="Q40" s="23">
        <v>30.864197</v>
      </c>
      <c r="R40" s="22" t="s">
        <v>0</v>
      </c>
      <c r="S40" s="22" t="s">
        <v>0</v>
      </c>
      <c r="T40" s="22" t="s">
        <v>0</v>
      </c>
      <c r="U40" s="22" t="s">
        <v>0</v>
      </c>
      <c r="V40" s="23">
        <v>39.800995</v>
      </c>
      <c r="W40" s="22" t="s">
        <v>0</v>
      </c>
      <c r="X40" s="22" t="s">
        <v>0</v>
      </c>
      <c r="Y40" s="22" t="s">
        <v>0</v>
      </c>
      <c r="Z40" s="22" t="s">
        <v>0</v>
      </c>
      <c r="AA40" s="23">
        <v>59.433697</v>
      </c>
      <c r="AB40" s="22" t="s">
        <v>0</v>
      </c>
      <c r="AC40" s="22" t="s">
        <v>0</v>
      </c>
      <c r="AD40" s="22" t="s">
        <v>0</v>
      </c>
      <c r="AE40" s="22" t="s">
        <v>0</v>
      </c>
      <c r="AF40" s="23">
        <v>70.045425</v>
      </c>
      <c r="AG40" s="22" t="s">
        <v>0</v>
      </c>
      <c r="AH40" s="22" t="s">
        <v>0</v>
      </c>
      <c r="AI40" s="22" t="s">
        <v>0</v>
      </c>
      <c r="AJ40" s="22" t="s">
        <v>0</v>
      </c>
      <c r="AK40" s="23">
        <v>40.862423</v>
      </c>
      <c r="AL40" s="23">
        <v>33.896816</v>
      </c>
      <c r="AM40" s="23">
        <v>30.78776</v>
      </c>
      <c r="AN40" s="23">
        <v>37.619087</v>
      </c>
      <c r="AO40" s="23">
        <v>43.507351</v>
      </c>
      <c r="AP40" s="23">
        <v>42.666668</v>
      </c>
      <c r="AQ40" s="23">
        <v>55.352406</v>
      </c>
      <c r="AR40" s="22" t="s">
        <v>0</v>
      </c>
      <c r="AS40" s="22" t="s">
        <v>0</v>
      </c>
      <c r="AT40" s="22" t="s">
        <v>0</v>
      </c>
      <c r="AU40" s="22" t="s">
        <v>0</v>
      </c>
      <c r="AV40" s="22" t="s">
        <v>0</v>
      </c>
      <c r="AW40" s="22" t="s">
        <v>0</v>
      </c>
      <c r="AX40" s="4">
        <v>111890</v>
      </c>
      <c r="AY40" s="4">
        <f t="shared" si="4"/>
        <v>1.0944196016968566</v>
      </c>
    </row>
    <row r="41" spans="1:51" ht="12.75" customHeight="1">
      <c r="A41" s="22" t="s">
        <v>138</v>
      </c>
      <c r="B41" s="22" t="s">
        <v>40</v>
      </c>
      <c r="C41" s="22">
        <f t="shared" si="5"/>
        <v>0.740589758</v>
      </c>
      <c r="D41" s="22">
        <f t="shared" si="7"/>
        <v>0.74230959</v>
      </c>
      <c r="E41" s="22">
        <f t="shared" si="8"/>
        <v>0.73773126</v>
      </c>
      <c r="F41" s="22">
        <f t="shared" si="6"/>
        <v>0.7354784400000001</v>
      </c>
      <c r="G41" s="22" t="s">
        <v>0</v>
      </c>
      <c r="H41" s="22" t="s">
        <v>0</v>
      </c>
      <c r="I41" s="22" t="s">
        <v>0</v>
      </c>
      <c r="J41" s="22" t="s">
        <v>0</v>
      </c>
      <c r="K41" s="22" t="s">
        <v>0</v>
      </c>
      <c r="L41" s="22" t="s">
        <v>0</v>
      </c>
      <c r="M41" s="22" t="s">
        <v>0</v>
      </c>
      <c r="N41" s="22" t="s">
        <v>0</v>
      </c>
      <c r="O41" s="22" t="s">
        <v>0</v>
      </c>
      <c r="P41" s="22" t="s">
        <v>0</v>
      </c>
      <c r="Q41" s="23">
        <v>761.03503</v>
      </c>
      <c r="R41" s="22" t="s">
        <v>0</v>
      </c>
      <c r="S41" s="22" t="s">
        <v>0</v>
      </c>
      <c r="T41" s="22" t="s">
        <v>0</v>
      </c>
      <c r="U41" s="22" t="s">
        <v>0</v>
      </c>
      <c r="V41" s="22" t="s">
        <v>0</v>
      </c>
      <c r="W41" s="22" t="s">
        <v>0</v>
      </c>
      <c r="X41" s="22" t="s">
        <v>0</v>
      </c>
      <c r="Y41" s="22" t="s">
        <v>0</v>
      </c>
      <c r="Z41" s="22" t="s">
        <v>0</v>
      </c>
      <c r="AA41" s="23">
        <v>714.42749</v>
      </c>
      <c r="AB41" s="22" t="s">
        <v>0</v>
      </c>
      <c r="AC41" s="22" t="s">
        <v>0</v>
      </c>
      <c r="AD41" s="22" t="s">
        <v>0</v>
      </c>
      <c r="AE41" s="22" t="s">
        <v>0</v>
      </c>
      <c r="AF41" s="23">
        <v>751.46625</v>
      </c>
      <c r="AG41" s="22" t="s">
        <v>0</v>
      </c>
      <c r="AH41" s="22" t="s">
        <v>0</v>
      </c>
      <c r="AI41" s="22" t="s">
        <v>0</v>
      </c>
      <c r="AJ41" s="22" t="s">
        <v>0</v>
      </c>
      <c r="AK41" s="23">
        <v>745.02588</v>
      </c>
      <c r="AL41" s="23">
        <v>761.10376</v>
      </c>
      <c r="AM41" s="23">
        <v>818.75378</v>
      </c>
      <c r="AN41" s="23">
        <v>762.58264</v>
      </c>
      <c r="AO41" s="23">
        <v>694.89832</v>
      </c>
      <c r="AP41" s="23">
        <v>730.99414</v>
      </c>
      <c r="AQ41" s="23">
        <v>792.26746</v>
      </c>
      <c r="AR41" s="22" t="s">
        <v>0</v>
      </c>
      <c r="AS41" s="22" t="s">
        <v>0</v>
      </c>
      <c r="AT41" s="22" t="s">
        <v>0</v>
      </c>
      <c r="AU41" s="22" t="s">
        <v>0</v>
      </c>
      <c r="AV41" s="22" t="s">
        <v>0</v>
      </c>
      <c r="AW41" s="22" t="s">
        <v>0</v>
      </c>
      <c r="AX41" s="4">
        <v>1042</v>
      </c>
      <c r="AY41" s="4">
        <f t="shared" si="4"/>
        <v>0.9939297827851757</v>
      </c>
    </row>
    <row r="42" spans="1:51" ht="12.75" customHeight="1">
      <c r="A42" s="22" t="s">
        <v>144</v>
      </c>
      <c r="B42" s="22" t="s">
        <v>41</v>
      </c>
      <c r="C42" s="22">
        <f t="shared" si="5"/>
        <v>0.48298192333333345</v>
      </c>
      <c r="D42" s="22">
        <f t="shared" si="7"/>
        <v>0.4663248525</v>
      </c>
      <c r="E42" s="22">
        <f t="shared" si="8"/>
        <v>0.4654732466666667</v>
      </c>
      <c r="F42" s="22">
        <f t="shared" si="6"/>
        <v>0.5124293525000001</v>
      </c>
      <c r="G42" s="22" t="s">
        <v>0</v>
      </c>
      <c r="H42" s="22" t="s">
        <v>0</v>
      </c>
      <c r="I42" s="22" t="s">
        <v>0</v>
      </c>
      <c r="J42" s="22" t="s">
        <v>0</v>
      </c>
      <c r="K42" s="22" t="s">
        <v>0</v>
      </c>
      <c r="L42" s="22" t="s">
        <v>0</v>
      </c>
      <c r="M42" s="22" t="s">
        <v>0</v>
      </c>
      <c r="N42" s="22" t="s">
        <v>0</v>
      </c>
      <c r="O42" s="22" t="s">
        <v>0</v>
      </c>
      <c r="P42" s="22" t="s">
        <v>0</v>
      </c>
      <c r="Q42" s="23">
        <v>421.56863</v>
      </c>
      <c r="R42" s="22" t="s">
        <v>0</v>
      </c>
      <c r="S42" s="22" t="s">
        <v>0</v>
      </c>
      <c r="T42" s="22" t="s">
        <v>0</v>
      </c>
      <c r="U42" s="22" t="s">
        <v>0</v>
      </c>
      <c r="V42" s="23">
        <v>426.6055</v>
      </c>
      <c r="W42" s="22" t="s">
        <v>0</v>
      </c>
      <c r="X42" s="22" t="s">
        <v>0</v>
      </c>
      <c r="Y42" s="22" t="s">
        <v>0</v>
      </c>
      <c r="Z42" s="22" t="s">
        <v>0</v>
      </c>
      <c r="AA42" s="23">
        <v>548.24561</v>
      </c>
      <c r="AB42" s="22" t="s">
        <v>0</v>
      </c>
      <c r="AC42" s="22" t="s">
        <v>0</v>
      </c>
      <c r="AD42" s="22" t="s">
        <v>0</v>
      </c>
      <c r="AE42" s="22" t="s">
        <v>0</v>
      </c>
      <c r="AF42" s="23">
        <v>468.87967</v>
      </c>
      <c r="AG42" s="22" t="s">
        <v>0</v>
      </c>
      <c r="AH42" s="22" t="s">
        <v>0</v>
      </c>
      <c r="AI42" s="22" t="s">
        <v>0</v>
      </c>
      <c r="AJ42" s="22" t="s">
        <v>0</v>
      </c>
      <c r="AK42" s="23">
        <v>510.20407</v>
      </c>
      <c r="AL42" s="23">
        <v>515.50391</v>
      </c>
      <c r="AM42" s="23">
        <v>517.04327</v>
      </c>
      <c r="AN42" s="23">
        <v>515.54205</v>
      </c>
      <c r="AO42" s="23">
        <v>515.0376</v>
      </c>
      <c r="AP42" s="23">
        <v>522.38806</v>
      </c>
      <c r="AQ42" s="23">
        <v>537.03705</v>
      </c>
      <c r="AR42" s="23">
        <v>365.56522</v>
      </c>
      <c r="AS42" s="22" t="s">
        <v>0</v>
      </c>
      <c r="AT42" s="23">
        <v>335.65524</v>
      </c>
      <c r="AU42" s="22" t="s">
        <v>0</v>
      </c>
      <c r="AV42" s="22" t="s">
        <v>0</v>
      </c>
      <c r="AW42" s="22" t="s">
        <v>0</v>
      </c>
      <c r="AX42" s="4">
        <v>100250</v>
      </c>
      <c r="AY42" s="4">
        <f t="shared" si="4"/>
        <v>1.035477953669117</v>
      </c>
    </row>
    <row r="43" spans="1:50" ht="12.75" customHeight="1">
      <c r="A43" s="22" t="s">
        <v>142</v>
      </c>
      <c r="B43" s="22" t="s">
        <v>42</v>
      </c>
      <c r="C43" s="22">
        <f t="shared" si="5"/>
        <v>0.018775697</v>
      </c>
      <c r="D43" s="22">
        <f t="shared" si="7"/>
        <v>0.018775697</v>
      </c>
      <c r="E43" s="22">
        <f t="shared" si="8"/>
        <v>0.016406726666666666</v>
      </c>
      <c r="F43" s="22">
        <f t="shared" si="6"/>
        <v>0.023511887500000002</v>
      </c>
      <c r="G43" s="22" t="s">
        <v>0</v>
      </c>
      <c r="H43" s="22" t="s">
        <v>0</v>
      </c>
      <c r="I43" s="22" t="s">
        <v>0</v>
      </c>
      <c r="J43" s="22" t="s">
        <v>0</v>
      </c>
      <c r="K43" s="22" t="s">
        <v>0</v>
      </c>
      <c r="L43" s="22" t="s">
        <v>0</v>
      </c>
      <c r="M43" s="22" t="s">
        <v>0</v>
      </c>
      <c r="N43" s="22" t="s">
        <v>0</v>
      </c>
      <c r="O43" s="22" t="s">
        <v>0</v>
      </c>
      <c r="P43" s="22" t="s">
        <v>0</v>
      </c>
      <c r="Q43" s="23">
        <v>12.783777</v>
      </c>
      <c r="R43" s="22" t="s">
        <v>0</v>
      </c>
      <c r="S43" s="22" t="s">
        <v>0</v>
      </c>
      <c r="T43" s="22" t="s">
        <v>0</v>
      </c>
      <c r="U43" s="22" t="s">
        <v>0</v>
      </c>
      <c r="V43" s="23">
        <v>15.295236</v>
      </c>
      <c r="W43" s="22" t="s">
        <v>0</v>
      </c>
      <c r="X43" s="22" t="s">
        <v>0</v>
      </c>
      <c r="Y43" s="22" t="s">
        <v>0</v>
      </c>
      <c r="Z43" s="22" t="s">
        <v>0</v>
      </c>
      <c r="AA43" s="23">
        <v>21.141167</v>
      </c>
      <c r="AB43" s="22" t="s">
        <v>0</v>
      </c>
      <c r="AC43" s="22" t="s">
        <v>0</v>
      </c>
      <c r="AD43" s="22" t="s">
        <v>0</v>
      </c>
      <c r="AE43" s="22" t="s">
        <v>0</v>
      </c>
      <c r="AF43" s="23">
        <v>25.882608</v>
      </c>
      <c r="AG43" s="22" t="s">
        <v>0</v>
      </c>
      <c r="AH43" s="22" t="s">
        <v>0</v>
      </c>
      <c r="AI43" s="22" t="s">
        <v>0</v>
      </c>
      <c r="AJ43" s="22" t="s">
        <v>0</v>
      </c>
      <c r="AK43" s="22" t="s">
        <v>0</v>
      </c>
      <c r="AL43" s="22" t="s">
        <v>0</v>
      </c>
      <c r="AM43" s="22" t="s">
        <v>0</v>
      </c>
      <c r="AN43" s="22" t="s">
        <v>0</v>
      </c>
      <c r="AO43" s="22" t="s">
        <v>0</v>
      </c>
      <c r="AP43" s="22" t="s">
        <v>0</v>
      </c>
      <c r="AQ43" s="22" t="s">
        <v>0</v>
      </c>
      <c r="AR43" s="23">
        <v>48.077381</v>
      </c>
      <c r="AS43" s="23">
        <v>60.451778</v>
      </c>
      <c r="AT43" s="22" t="s">
        <v>0</v>
      </c>
      <c r="AU43" s="22" t="s">
        <v>0</v>
      </c>
      <c r="AV43" s="22" t="s">
        <v>0</v>
      </c>
      <c r="AW43" s="22" t="s">
        <v>0</v>
      </c>
      <c r="AX43" s="4">
        <v>2973190</v>
      </c>
    </row>
    <row r="44" spans="1:51" ht="12.75" customHeight="1">
      <c r="A44" s="22" t="s">
        <v>141</v>
      </c>
      <c r="B44" s="22" t="s">
        <v>43</v>
      </c>
      <c r="C44" s="22">
        <f t="shared" si="5"/>
        <v>0.01913086916666667</v>
      </c>
      <c r="D44" s="22">
        <f t="shared" si="7"/>
        <v>0.01542224975</v>
      </c>
      <c r="E44" s="22">
        <f t="shared" si="8"/>
        <v>0.014408940000000002</v>
      </c>
      <c r="F44" s="22">
        <f t="shared" si="6"/>
        <v>0.021734767</v>
      </c>
      <c r="G44" s="22" t="s">
        <v>0</v>
      </c>
      <c r="H44" s="22" t="s">
        <v>0</v>
      </c>
      <c r="I44" s="22" t="s">
        <v>0</v>
      </c>
      <c r="J44" s="22" t="s">
        <v>0</v>
      </c>
      <c r="K44" s="22" t="s">
        <v>0</v>
      </c>
      <c r="L44" s="22" t="s">
        <v>0</v>
      </c>
      <c r="M44" s="22" t="s">
        <v>0</v>
      </c>
      <c r="N44" s="22" t="s">
        <v>0</v>
      </c>
      <c r="O44" s="22" t="s">
        <v>0</v>
      </c>
      <c r="P44" s="22" t="s">
        <v>0</v>
      </c>
      <c r="Q44" s="23">
        <v>12.761939</v>
      </c>
      <c r="R44" s="22" t="s">
        <v>0</v>
      </c>
      <c r="S44" s="22" t="s">
        <v>0</v>
      </c>
      <c r="T44" s="22" t="s">
        <v>0</v>
      </c>
      <c r="U44" s="22" t="s">
        <v>0</v>
      </c>
      <c r="V44" s="23">
        <v>15.084208</v>
      </c>
      <c r="W44" s="22" t="s">
        <v>0</v>
      </c>
      <c r="X44" s="22" t="s">
        <v>0</v>
      </c>
      <c r="Y44" s="22" t="s">
        <v>0</v>
      </c>
      <c r="Z44" s="22" t="s">
        <v>0</v>
      </c>
      <c r="AA44" s="23">
        <v>15.380673</v>
      </c>
      <c r="AB44" s="22" t="s">
        <v>0</v>
      </c>
      <c r="AC44" s="22" t="s">
        <v>0</v>
      </c>
      <c r="AD44" s="22" t="s">
        <v>0</v>
      </c>
      <c r="AE44" s="22" t="s">
        <v>0</v>
      </c>
      <c r="AF44" s="23">
        <v>18.462179</v>
      </c>
      <c r="AG44" s="22" t="s">
        <v>0</v>
      </c>
      <c r="AH44" s="22" t="s">
        <v>0</v>
      </c>
      <c r="AI44" s="22" t="s">
        <v>0</v>
      </c>
      <c r="AJ44" s="22" t="s">
        <v>0</v>
      </c>
      <c r="AK44" s="23">
        <v>28.861259</v>
      </c>
      <c r="AL44" s="23">
        <v>26.742445</v>
      </c>
      <c r="AM44" s="23">
        <v>24.875893</v>
      </c>
      <c r="AN44" s="23">
        <v>24.991041</v>
      </c>
      <c r="AO44" s="23">
        <v>25.019915</v>
      </c>
      <c r="AP44" s="23">
        <v>24.234957</v>
      </c>
      <c r="AQ44" s="23">
        <v>23.661409</v>
      </c>
      <c r="AR44" s="23">
        <v>24.463381</v>
      </c>
      <c r="AS44" s="23">
        <v>22.832411</v>
      </c>
      <c r="AT44" s="22" t="s">
        <v>0</v>
      </c>
      <c r="AU44" s="22" t="s">
        <v>0</v>
      </c>
      <c r="AV44" s="22" t="s">
        <v>0</v>
      </c>
      <c r="AW44" s="22" t="s">
        <v>0</v>
      </c>
      <c r="AX44" s="4">
        <v>1811570</v>
      </c>
      <c r="AY44" s="4">
        <f t="shared" si="4"/>
        <v>1.2518504314253138</v>
      </c>
    </row>
    <row r="45" spans="1:51" ht="12.75" customHeight="1">
      <c r="A45" s="22" t="s">
        <v>143</v>
      </c>
      <c r="B45" s="22" t="s">
        <v>44</v>
      </c>
      <c r="C45" s="22">
        <f t="shared" si="5"/>
        <v>0.1988976716666667</v>
      </c>
      <c r="D45" s="22">
        <f t="shared" si="7"/>
        <v>0.21830644500000002</v>
      </c>
      <c r="E45" s="22">
        <f t="shared" si="8"/>
        <v>0.22657432000000002</v>
      </c>
      <c r="F45" s="22">
        <f t="shared" si="6"/>
        <v>0.18567833749999996</v>
      </c>
      <c r="G45" s="22" t="s">
        <v>0</v>
      </c>
      <c r="H45" s="22" t="s">
        <v>0</v>
      </c>
      <c r="I45" s="22" t="s">
        <v>0</v>
      </c>
      <c r="J45" s="22" t="s">
        <v>0</v>
      </c>
      <c r="K45" s="22" t="s">
        <v>0</v>
      </c>
      <c r="L45" s="22" t="s">
        <v>0</v>
      </c>
      <c r="M45" s="22" t="s">
        <v>0</v>
      </c>
      <c r="N45" s="22" t="s">
        <v>0</v>
      </c>
      <c r="O45" s="22" t="s">
        <v>0</v>
      </c>
      <c r="P45" s="22" t="s">
        <v>0</v>
      </c>
      <c r="Q45" s="23">
        <v>232.54237</v>
      </c>
      <c r="R45" s="22" t="s">
        <v>0</v>
      </c>
      <c r="S45" s="22" t="s">
        <v>0</v>
      </c>
      <c r="T45" s="22" t="s">
        <v>0</v>
      </c>
      <c r="U45" s="22" t="s">
        <v>0</v>
      </c>
      <c r="V45" s="23">
        <v>218.13031</v>
      </c>
      <c r="W45" s="22" t="s">
        <v>0</v>
      </c>
      <c r="X45" s="22" t="s">
        <v>0</v>
      </c>
      <c r="Y45" s="22" t="s">
        <v>0</v>
      </c>
      <c r="Z45" s="22" t="s">
        <v>0</v>
      </c>
      <c r="AA45" s="23">
        <v>229.05028</v>
      </c>
      <c r="AB45" s="22" t="s">
        <v>0</v>
      </c>
      <c r="AC45" s="22" t="s">
        <v>0</v>
      </c>
      <c r="AD45" s="22" t="s">
        <v>0</v>
      </c>
      <c r="AE45" s="22" t="s">
        <v>0</v>
      </c>
      <c r="AF45" s="23">
        <v>193.50282</v>
      </c>
      <c r="AG45" s="22" t="s">
        <v>0</v>
      </c>
      <c r="AH45" s="22" t="s">
        <v>0</v>
      </c>
      <c r="AI45" s="22" t="s">
        <v>0</v>
      </c>
      <c r="AJ45" s="22" t="s">
        <v>0</v>
      </c>
      <c r="AK45" s="23">
        <v>168.57779</v>
      </c>
      <c r="AL45" s="23">
        <v>178.97156</v>
      </c>
      <c r="AM45" s="23">
        <v>171.5928</v>
      </c>
      <c r="AN45" s="23">
        <v>163.61238</v>
      </c>
      <c r="AO45" s="23">
        <v>160.19267</v>
      </c>
      <c r="AP45" s="23">
        <v>151.58246</v>
      </c>
      <c r="AQ45" s="23">
        <v>149.50441</v>
      </c>
      <c r="AR45" s="22" t="s">
        <v>0</v>
      </c>
      <c r="AS45" s="22" t="s">
        <v>0</v>
      </c>
      <c r="AT45" s="22" t="s">
        <v>0</v>
      </c>
      <c r="AU45" s="22" t="s">
        <v>0</v>
      </c>
      <c r="AV45" s="22" t="s">
        <v>0</v>
      </c>
      <c r="AW45" s="22" t="s">
        <v>0</v>
      </c>
      <c r="AX45" s="4">
        <v>68890</v>
      </c>
      <c r="AY45" s="4">
        <f t="shared" si="4"/>
        <v>0.9214650416198267</v>
      </c>
    </row>
    <row r="46" spans="1:51" ht="12.75" customHeight="1">
      <c r="A46" s="22" t="s">
        <v>145</v>
      </c>
      <c r="B46" s="22" t="s">
        <v>45</v>
      </c>
      <c r="C46" s="22">
        <f t="shared" si="5"/>
        <v>0.24892022</v>
      </c>
      <c r="D46" s="22">
        <f t="shared" si="7"/>
        <v>0.24137415</v>
      </c>
      <c r="E46" s="22">
        <f t="shared" si="8"/>
        <v>0.2352112066666667</v>
      </c>
      <c r="F46" s="22">
        <f t="shared" si="6"/>
        <v>0.26143814249999997</v>
      </c>
      <c r="G46" s="22" t="s">
        <v>0</v>
      </c>
      <c r="H46" s="22" t="s">
        <v>0</v>
      </c>
      <c r="I46" s="22" t="s">
        <v>0</v>
      </c>
      <c r="J46" s="22" t="s">
        <v>0</v>
      </c>
      <c r="K46" s="22" t="s">
        <v>0</v>
      </c>
      <c r="L46" s="22" t="s">
        <v>0</v>
      </c>
      <c r="M46" s="22" t="s">
        <v>0</v>
      </c>
      <c r="N46" s="22" t="s">
        <v>0</v>
      </c>
      <c r="O46" s="22" t="s">
        <v>0</v>
      </c>
      <c r="P46" s="22" t="s">
        <v>0</v>
      </c>
      <c r="Q46" s="23">
        <v>201.74849</v>
      </c>
      <c r="R46" s="22" t="s">
        <v>0</v>
      </c>
      <c r="S46" s="22" t="s">
        <v>0</v>
      </c>
      <c r="T46" s="22" t="s">
        <v>0</v>
      </c>
      <c r="U46" s="22" t="s">
        <v>0</v>
      </c>
      <c r="V46" s="23">
        <v>246.02026</v>
      </c>
      <c r="W46" s="22" t="s">
        <v>0</v>
      </c>
      <c r="X46" s="22" t="s">
        <v>0</v>
      </c>
      <c r="Y46" s="22" t="s">
        <v>0</v>
      </c>
      <c r="Z46" s="22" t="s">
        <v>0</v>
      </c>
      <c r="AA46" s="23">
        <v>257.86487</v>
      </c>
      <c r="AB46" s="22" t="s">
        <v>0</v>
      </c>
      <c r="AC46" s="22" t="s">
        <v>0</v>
      </c>
      <c r="AD46" s="22" t="s">
        <v>0</v>
      </c>
      <c r="AE46" s="22" t="s">
        <v>0</v>
      </c>
      <c r="AF46" s="23">
        <v>259.86298</v>
      </c>
      <c r="AG46" s="22" t="s">
        <v>0</v>
      </c>
      <c r="AH46" s="22" t="s">
        <v>0</v>
      </c>
      <c r="AI46" s="22" t="s">
        <v>0</v>
      </c>
      <c r="AJ46" s="22" t="s">
        <v>0</v>
      </c>
      <c r="AK46" s="23">
        <v>257.51074</v>
      </c>
      <c r="AL46" s="23">
        <v>246.51445</v>
      </c>
      <c r="AM46" s="23">
        <v>242.04567</v>
      </c>
      <c r="AN46" s="23">
        <v>256.60519</v>
      </c>
      <c r="AO46" s="23">
        <v>284.12668</v>
      </c>
      <c r="AP46" s="23">
        <v>270.51398</v>
      </c>
      <c r="AQ46" s="23">
        <v>289.88052</v>
      </c>
      <c r="AR46" s="22" t="s">
        <v>0</v>
      </c>
      <c r="AS46" s="22" t="s">
        <v>0</v>
      </c>
      <c r="AT46" s="22" t="s">
        <v>0</v>
      </c>
      <c r="AU46" s="22" t="s">
        <v>0</v>
      </c>
      <c r="AV46" s="22" t="s">
        <v>0</v>
      </c>
      <c r="AW46" s="22" t="s">
        <v>0</v>
      </c>
      <c r="AX46" s="4">
        <v>21710</v>
      </c>
      <c r="AY46" s="4">
        <f t="shared" si="4"/>
        <v>1.0552667703682925</v>
      </c>
    </row>
    <row r="47" spans="1:51" ht="12.75" customHeight="1">
      <c r="A47" s="22" t="s">
        <v>146</v>
      </c>
      <c r="B47" s="22" t="s">
        <v>46</v>
      </c>
      <c r="C47" s="22">
        <f t="shared" si="5"/>
        <v>0.11084067366666667</v>
      </c>
      <c r="D47" s="22">
        <f t="shared" si="7"/>
        <v>0.11480785300000002</v>
      </c>
      <c r="E47" s="22">
        <f t="shared" si="8"/>
        <v>0.12061729333333335</v>
      </c>
      <c r="F47" s="22">
        <f t="shared" si="6"/>
        <v>0.1010354855</v>
      </c>
      <c r="G47" s="22" t="s">
        <v>0</v>
      </c>
      <c r="H47" s="22" t="s">
        <v>0</v>
      </c>
      <c r="I47" s="22" t="s">
        <v>0</v>
      </c>
      <c r="J47" s="22" t="s">
        <v>0</v>
      </c>
      <c r="K47" s="22" t="s">
        <v>0</v>
      </c>
      <c r="L47" s="22" t="s">
        <v>0</v>
      </c>
      <c r="M47" s="22" t="s">
        <v>0</v>
      </c>
      <c r="N47" s="22" t="s">
        <v>0</v>
      </c>
      <c r="O47" s="22" t="s">
        <v>0</v>
      </c>
      <c r="P47" s="22" t="s">
        <v>0</v>
      </c>
      <c r="Q47" s="23">
        <v>143.71446</v>
      </c>
      <c r="R47" s="22" t="s">
        <v>0</v>
      </c>
      <c r="S47" s="22" t="s">
        <v>0</v>
      </c>
      <c r="T47" s="22" t="s">
        <v>0</v>
      </c>
      <c r="U47" s="22" t="s">
        <v>0</v>
      </c>
      <c r="V47" s="23">
        <v>117.18764</v>
      </c>
      <c r="W47" s="22" t="s">
        <v>0</v>
      </c>
      <c r="X47" s="22" t="s">
        <v>0</v>
      </c>
      <c r="Y47" s="22" t="s">
        <v>0</v>
      </c>
      <c r="Z47" s="22" t="s">
        <v>0</v>
      </c>
      <c r="AA47" s="23">
        <v>100.94978</v>
      </c>
      <c r="AB47" s="22" t="s">
        <v>0</v>
      </c>
      <c r="AC47" s="22" t="s">
        <v>0</v>
      </c>
      <c r="AD47" s="22" t="s">
        <v>0</v>
      </c>
      <c r="AE47" s="22" t="s">
        <v>0</v>
      </c>
      <c r="AF47" s="23">
        <v>97.379532</v>
      </c>
      <c r="AG47" s="22" t="s">
        <v>0</v>
      </c>
      <c r="AH47" s="22" t="s">
        <v>0</v>
      </c>
      <c r="AI47" s="22" t="s">
        <v>0</v>
      </c>
      <c r="AJ47" s="22" t="s">
        <v>0</v>
      </c>
      <c r="AK47" s="23">
        <v>105.78466</v>
      </c>
      <c r="AL47" s="23">
        <v>102.28895</v>
      </c>
      <c r="AM47" s="23">
        <v>106.72013</v>
      </c>
      <c r="AN47" s="23">
        <v>102.45578</v>
      </c>
      <c r="AO47" s="23">
        <v>104.77941</v>
      </c>
      <c r="AP47" s="23">
        <v>100.02797</v>
      </c>
      <c r="AQ47" s="23">
        <v>103.86894</v>
      </c>
      <c r="AR47" s="22" t="s">
        <v>0</v>
      </c>
      <c r="AS47" s="22" t="s">
        <v>0</v>
      </c>
      <c r="AT47" s="22" t="s">
        <v>0</v>
      </c>
      <c r="AU47" s="22" t="s">
        <v>0</v>
      </c>
      <c r="AV47" s="22" t="s">
        <v>0</v>
      </c>
      <c r="AW47" s="22" t="s">
        <v>0</v>
      </c>
      <c r="AX47" s="4">
        <v>294110</v>
      </c>
      <c r="AY47" s="4">
        <f t="shared" si="4"/>
        <v>0.9270549348276904</v>
      </c>
    </row>
    <row r="48" spans="1:51" ht="12.75" customHeight="1">
      <c r="A48" s="22" t="s">
        <v>147</v>
      </c>
      <c r="B48" s="22" t="s">
        <v>47</v>
      </c>
      <c r="C48" s="22">
        <f t="shared" si="5"/>
        <v>0.0595539315</v>
      </c>
      <c r="D48" s="22">
        <f t="shared" si="7"/>
        <v>0.057348775750000004</v>
      </c>
      <c r="E48" s="22">
        <f t="shared" si="8"/>
        <v>0.056561092333333333</v>
      </c>
      <c r="F48" s="22">
        <f t="shared" si="6"/>
        <v>0.059685511499999996</v>
      </c>
      <c r="G48" s="22" t="s">
        <v>0</v>
      </c>
      <c r="H48" s="22" t="s">
        <v>0</v>
      </c>
      <c r="I48" s="22" t="s">
        <v>0</v>
      </c>
      <c r="J48" s="22" t="s">
        <v>0</v>
      </c>
      <c r="K48" s="22" t="s">
        <v>0</v>
      </c>
      <c r="L48" s="22" t="s">
        <v>0</v>
      </c>
      <c r="M48" s="22" t="s">
        <v>0</v>
      </c>
      <c r="N48" s="22" t="s">
        <v>0</v>
      </c>
      <c r="O48" s="22" t="s">
        <v>0</v>
      </c>
      <c r="P48" s="22" t="s">
        <v>0</v>
      </c>
      <c r="Q48" s="23">
        <v>53.504547</v>
      </c>
      <c r="R48" s="22" t="s">
        <v>0</v>
      </c>
      <c r="S48" s="22" t="s">
        <v>0</v>
      </c>
      <c r="T48" s="22" t="s">
        <v>0</v>
      </c>
      <c r="U48" s="22" t="s">
        <v>0</v>
      </c>
      <c r="V48" s="23">
        <v>65.076996</v>
      </c>
      <c r="W48" s="22" t="s">
        <v>0</v>
      </c>
      <c r="X48" s="22" t="s">
        <v>0</v>
      </c>
      <c r="Y48" s="22" t="s">
        <v>0</v>
      </c>
      <c r="Z48" s="22" t="s">
        <v>0</v>
      </c>
      <c r="AA48" s="23">
        <v>51.101734</v>
      </c>
      <c r="AB48" s="22" t="s">
        <v>0</v>
      </c>
      <c r="AC48" s="22" t="s">
        <v>0</v>
      </c>
      <c r="AD48" s="22" t="s">
        <v>0</v>
      </c>
      <c r="AE48" s="22" t="s">
        <v>0</v>
      </c>
      <c r="AF48" s="23">
        <v>59.711826</v>
      </c>
      <c r="AG48" s="22" t="s">
        <v>0</v>
      </c>
      <c r="AH48" s="22" t="s">
        <v>0</v>
      </c>
      <c r="AI48" s="22" t="s">
        <v>0</v>
      </c>
      <c r="AJ48" s="22" t="s">
        <v>0</v>
      </c>
      <c r="AK48" s="23">
        <v>64.489288</v>
      </c>
      <c r="AL48" s="23">
        <v>65.973938</v>
      </c>
      <c r="AM48" s="23">
        <v>65.359474</v>
      </c>
      <c r="AN48" s="23">
        <v>64.735397</v>
      </c>
      <c r="AO48" s="23">
        <v>64.102562</v>
      </c>
      <c r="AP48" s="23">
        <v>63.439198</v>
      </c>
      <c r="AQ48" s="23">
        <v>62.253742</v>
      </c>
      <c r="AR48" s="22" t="s">
        <v>0</v>
      </c>
      <c r="AS48" s="22" t="s">
        <v>0</v>
      </c>
      <c r="AT48" s="22" t="s">
        <v>0</v>
      </c>
      <c r="AU48" s="22" t="s">
        <v>0</v>
      </c>
      <c r="AV48" s="22" t="s">
        <v>0</v>
      </c>
      <c r="AW48" s="22" t="s">
        <v>0</v>
      </c>
      <c r="AX48" s="4">
        <v>10830</v>
      </c>
      <c r="AY48" s="4">
        <f t="shared" si="4"/>
        <v>1.0427952967602292</v>
      </c>
    </row>
    <row r="49" spans="1:51" ht="12.75" customHeight="1">
      <c r="A49" s="22" t="s">
        <v>149</v>
      </c>
      <c r="B49" s="22" t="s">
        <v>48</v>
      </c>
      <c r="C49" s="22">
        <f t="shared" si="5"/>
        <v>0.5580328933333334</v>
      </c>
      <c r="D49" s="22">
        <f t="shared" si="7"/>
        <v>0.546693885</v>
      </c>
      <c r="E49" s="22">
        <f t="shared" si="8"/>
        <v>0.54039865</v>
      </c>
      <c r="F49" s="22">
        <f t="shared" si="6"/>
        <v>0.573591555</v>
      </c>
      <c r="G49" s="22" t="s">
        <v>0</v>
      </c>
      <c r="H49" s="22" t="s">
        <v>0</v>
      </c>
      <c r="I49" s="22" t="s">
        <v>0</v>
      </c>
      <c r="J49" s="22" t="s">
        <v>0</v>
      </c>
      <c r="K49" s="22" t="s">
        <v>0</v>
      </c>
      <c r="L49" s="22" t="s">
        <v>0</v>
      </c>
      <c r="M49" s="22" t="s">
        <v>0</v>
      </c>
      <c r="N49" s="22" t="s">
        <v>0</v>
      </c>
      <c r="O49" s="22" t="s">
        <v>0</v>
      </c>
      <c r="P49" s="22" t="s">
        <v>0</v>
      </c>
      <c r="Q49" s="23">
        <v>510.84384</v>
      </c>
      <c r="R49" s="22" t="s">
        <v>0</v>
      </c>
      <c r="S49" s="22" t="s">
        <v>0</v>
      </c>
      <c r="T49" s="22" t="s">
        <v>0</v>
      </c>
      <c r="U49" s="22" t="s">
        <v>0</v>
      </c>
      <c r="V49" s="23">
        <v>542.9873</v>
      </c>
      <c r="W49" s="22" t="s">
        <v>0</v>
      </c>
      <c r="X49" s="22" t="s">
        <v>0</v>
      </c>
      <c r="Y49" s="22" t="s">
        <v>0</v>
      </c>
      <c r="Z49" s="22" t="s">
        <v>0</v>
      </c>
      <c r="AA49" s="23">
        <v>567.36481</v>
      </c>
      <c r="AB49" s="22" t="s">
        <v>0</v>
      </c>
      <c r="AC49" s="22" t="s">
        <v>0</v>
      </c>
      <c r="AD49" s="22" t="s">
        <v>0</v>
      </c>
      <c r="AE49" s="22" t="s">
        <v>0</v>
      </c>
      <c r="AF49" s="23">
        <v>565.57959</v>
      </c>
      <c r="AG49" s="22" t="s">
        <v>0</v>
      </c>
      <c r="AH49" s="22" t="s">
        <v>0</v>
      </c>
      <c r="AI49" s="22" t="s">
        <v>0</v>
      </c>
      <c r="AJ49" s="22" t="s">
        <v>0</v>
      </c>
      <c r="AK49" s="23">
        <v>587.06299</v>
      </c>
      <c r="AL49" s="23">
        <v>585.34064</v>
      </c>
      <c r="AM49" s="23">
        <v>577.07941</v>
      </c>
      <c r="AN49" s="23">
        <v>578.49133</v>
      </c>
      <c r="AO49" s="23">
        <v>575.57159</v>
      </c>
      <c r="AP49" s="23">
        <v>574.35883</v>
      </c>
      <c r="AQ49" s="23">
        <v>578.12042</v>
      </c>
      <c r="AR49" s="22" t="s">
        <v>0</v>
      </c>
      <c r="AS49" s="22" t="s">
        <v>0</v>
      </c>
      <c r="AT49" s="22" t="s">
        <v>0</v>
      </c>
      <c r="AU49" s="22" t="s">
        <v>0</v>
      </c>
      <c r="AV49" s="22" t="s">
        <v>0</v>
      </c>
      <c r="AW49" s="22" t="s">
        <v>0</v>
      </c>
      <c r="AX49" s="4">
        <v>364500</v>
      </c>
      <c r="AY49" s="4">
        <f t="shared" si="4"/>
        <v>1.018792365624619</v>
      </c>
    </row>
    <row r="50" spans="1:51" ht="12.75" customHeight="1">
      <c r="A50" s="22" t="s">
        <v>148</v>
      </c>
      <c r="B50" s="22" t="s">
        <v>49</v>
      </c>
      <c r="C50" s="22">
        <f aca="true" t="shared" si="9" ref="C50:C81">AVERAGE(Q50,V50,AA50,AF50,AK50,AP50)/1000</f>
        <v>0.048106133333333335</v>
      </c>
      <c r="D50" s="22">
        <f t="shared" si="7"/>
        <v>0.0395160305</v>
      </c>
      <c r="E50" s="22">
        <f t="shared" si="8"/>
        <v>0.033146941</v>
      </c>
      <c r="F50" s="22">
        <f aca="true" t="shared" si="10" ref="F50:F81">AVERAGE(AA50,AF50,AK50,AP50)/1000</f>
        <v>0.05486433150000001</v>
      </c>
      <c r="G50" s="22" t="s">
        <v>0</v>
      </c>
      <c r="H50" s="22" t="s">
        <v>0</v>
      </c>
      <c r="I50" s="22" t="s">
        <v>0</v>
      </c>
      <c r="J50" s="22" t="s">
        <v>0</v>
      </c>
      <c r="K50" s="22" t="s">
        <v>0</v>
      </c>
      <c r="L50" s="22" t="s">
        <v>0</v>
      </c>
      <c r="M50" s="22" t="s">
        <v>0</v>
      </c>
      <c r="N50" s="22" t="s">
        <v>0</v>
      </c>
      <c r="O50" s="22" t="s">
        <v>0</v>
      </c>
      <c r="P50" s="22" t="s">
        <v>0</v>
      </c>
      <c r="Q50" s="23">
        <v>37.135277</v>
      </c>
      <c r="R50" s="22" t="s">
        <v>0</v>
      </c>
      <c r="S50" s="22" t="s">
        <v>0</v>
      </c>
      <c r="T50" s="22" t="s">
        <v>0</v>
      </c>
      <c r="U50" s="22" t="s">
        <v>0</v>
      </c>
      <c r="V50" s="23">
        <v>32.044197</v>
      </c>
      <c r="W50" s="22" t="s">
        <v>0</v>
      </c>
      <c r="X50" s="22" t="s">
        <v>0</v>
      </c>
      <c r="Y50" s="22" t="s">
        <v>0</v>
      </c>
      <c r="Z50" s="22" t="s">
        <v>0</v>
      </c>
      <c r="AA50" s="23">
        <v>30.261349</v>
      </c>
      <c r="AB50" s="22" t="s">
        <v>0</v>
      </c>
      <c r="AC50" s="22" t="s">
        <v>0</v>
      </c>
      <c r="AD50" s="22" t="s">
        <v>0</v>
      </c>
      <c r="AE50" s="22" t="s">
        <v>0</v>
      </c>
      <c r="AF50" s="23">
        <v>58.623299</v>
      </c>
      <c r="AG50" s="22" t="s">
        <v>0</v>
      </c>
      <c r="AH50" s="22" t="s">
        <v>0</v>
      </c>
      <c r="AI50" s="22" t="s">
        <v>0</v>
      </c>
      <c r="AJ50" s="22" t="s">
        <v>0</v>
      </c>
      <c r="AK50" s="23">
        <v>70.977921</v>
      </c>
      <c r="AL50" s="23">
        <v>64.880112</v>
      </c>
      <c r="AM50" s="23">
        <v>66.970268</v>
      </c>
      <c r="AN50" s="23">
        <v>64.005241</v>
      </c>
      <c r="AO50" s="23">
        <v>61.563618</v>
      </c>
      <c r="AP50" s="23">
        <v>59.594757</v>
      </c>
      <c r="AQ50" s="23">
        <v>57.802799</v>
      </c>
      <c r="AR50" s="23">
        <v>57.13665</v>
      </c>
      <c r="AS50" s="23">
        <v>75.448402</v>
      </c>
      <c r="AT50" s="22" t="s">
        <v>0</v>
      </c>
      <c r="AU50" s="22" t="s">
        <v>0</v>
      </c>
      <c r="AV50" s="22" t="s">
        <v>0</v>
      </c>
      <c r="AW50" s="22" t="s">
        <v>0</v>
      </c>
      <c r="AX50" s="4">
        <v>88930</v>
      </c>
      <c r="AY50" s="4">
        <f t="shared" si="4"/>
        <v>1.1308594280491229</v>
      </c>
    </row>
    <row r="51" spans="1:51" ht="12.75" customHeight="1">
      <c r="A51" s="22" t="s">
        <v>150</v>
      </c>
      <c r="B51" s="22" t="s">
        <v>50</v>
      </c>
      <c r="C51" s="22">
        <f t="shared" si="9"/>
        <v>0.012413895616666667</v>
      </c>
      <c r="D51" s="22">
        <f t="shared" si="7"/>
        <v>0.012615328925</v>
      </c>
      <c r="E51" s="22">
        <f t="shared" si="8"/>
        <v>0.012073151899999999</v>
      </c>
      <c r="F51" s="22">
        <f t="shared" si="10"/>
        <v>0.01281273275</v>
      </c>
      <c r="G51" s="22" t="s">
        <v>0</v>
      </c>
      <c r="H51" s="22" t="s">
        <v>0</v>
      </c>
      <c r="I51" s="22" t="s">
        <v>0</v>
      </c>
      <c r="J51" s="22" t="s">
        <v>0</v>
      </c>
      <c r="K51" s="22" t="s">
        <v>0</v>
      </c>
      <c r="L51" s="22" t="s">
        <v>0</v>
      </c>
      <c r="M51" s="22" t="s">
        <v>0</v>
      </c>
      <c r="N51" s="22" t="s">
        <v>0</v>
      </c>
      <c r="O51" s="22" t="s">
        <v>0</v>
      </c>
      <c r="P51" s="22" t="s">
        <v>0</v>
      </c>
      <c r="Q51" s="23">
        <v>13.480605</v>
      </c>
      <c r="R51" s="22" t="s">
        <v>0</v>
      </c>
      <c r="S51" s="22" t="s">
        <v>0</v>
      </c>
      <c r="T51" s="22" t="s">
        <v>0</v>
      </c>
      <c r="U51" s="22" t="s">
        <v>0</v>
      </c>
      <c r="V51" s="23">
        <v>9.7518377</v>
      </c>
      <c r="W51" s="22" t="s">
        <v>0</v>
      </c>
      <c r="X51" s="22" t="s">
        <v>0</v>
      </c>
      <c r="Y51" s="22" t="s">
        <v>0</v>
      </c>
      <c r="Z51" s="22" t="s">
        <v>0</v>
      </c>
      <c r="AA51" s="23">
        <v>12.987013</v>
      </c>
      <c r="AB51" s="22" t="s">
        <v>0</v>
      </c>
      <c r="AC51" s="22" t="s">
        <v>0</v>
      </c>
      <c r="AD51" s="22" t="s">
        <v>0</v>
      </c>
      <c r="AE51" s="22" t="s">
        <v>0</v>
      </c>
      <c r="AF51" s="23">
        <v>14.24186</v>
      </c>
      <c r="AG51" s="22" t="s">
        <v>0</v>
      </c>
      <c r="AH51" s="22" t="s">
        <v>0</v>
      </c>
      <c r="AI51" s="22" t="s">
        <v>0</v>
      </c>
      <c r="AJ51" s="22" t="s">
        <v>0</v>
      </c>
      <c r="AK51" s="23">
        <v>14.130342</v>
      </c>
      <c r="AL51" s="23">
        <v>14.157818</v>
      </c>
      <c r="AM51" s="23">
        <v>14.343598</v>
      </c>
      <c r="AN51" s="23">
        <v>14.045054</v>
      </c>
      <c r="AO51" s="23">
        <v>13.760234</v>
      </c>
      <c r="AP51" s="23">
        <v>9.891716</v>
      </c>
      <c r="AQ51" s="23">
        <v>9.6111679</v>
      </c>
      <c r="AR51" s="22" t="s">
        <v>0</v>
      </c>
      <c r="AS51" s="22" t="s">
        <v>0</v>
      </c>
      <c r="AT51" s="22" t="s">
        <v>0</v>
      </c>
      <c r="AU51" s="22" t="s">
        <v>0</v>
      </c>
      <c r="AV51" s="22" t="s">
        <v>0</v>
      </c>
      <c r="AW51" s="22" t="s">
        <v>0</v>
      </c>
      <c r="AX51" s="4">
        <v>569140</v>
      </c>
      <c r="AY51" s="4">
        <f t="shared" si="4"/>
        <v>0.8809979393398755</v>
      </c>
    </row>
    <row r="52" spans="1:51" ht="12.75" customHeight="1">
      <c r="A52" s="22" t="s">
        <v>151</v>
      </c>
      <c r="B52" s="22" t="s">
        <v>51</v>
      </c>
      <c r="C52" s="22">
        <f t="shared" si="9"/>
        <v>0.21849244316666666</v>
      </c>
      <c r="D52" s="22">
        <f t="shared" si="7"/>
        <v>0.15941376725</v>
      </c>
      <c r="E52" s="22">
        <f t="shared" si="8"/>
        <v>0.13086435633333335</v>
      </c>
      <c r="F52" s="22">
        <f t="shared" si="10"/>
        <v>0.28205079</v>
      </c>
      <c r="G52" s="22" t="s">
        <v>0</v>
      </c>
      <c r="H52" s="22" t="s">
        <v>0</v>
      </c>
      <c r="I52" s="22" t="s">
        <v>0</v>
      </c>
      <c r="J52" s="22" t="s">
        <v>0</v>
      </c>
      <c r="K52" s="22" t="s">
        <v>0</v>
      </c>
      <c r="L52" s="22" t="s">
        <v>0</v>
      </c>
      <c r="M52" s="22" t="s">
        <v>0</v>
      </c>
      <c r="N52" s="22" t="s">
        <v>0</v>
      </c>
      <c r="O52" s="22" t="s">
        <v>0</v>
      </c>
      <c r="P52" s="22" t="s">
        <v>0</v>
      </c>
      <c r="Q52" s="23">
        <v>12.404849</v>
      </c>
      <c r="R52" s="22" t="s">
        <v>0</v>
      </c>
      <c r="S52" s="22" t="s">
        <v>0</v>
      </c>
      <c r="T52" s="22" t="s">
        <v>0</v>
      </c>
      <c r="U52" s="22" t="s">
        <v>0</v>
      </c>
      <c r="V52" s="23">
        <v>170.34665</v>
      </c>
      <c r="W52" s="22" t="s">
        <v>0</v>
      </c>
      <c r="X52" s="22" t="s">
        <v>0</v>
      </c>
      <c r="Y52" s="22" t="s">
        <v>0</v>
      </c>
      <c r="Z52" s="22" t="s">
        <v>0</v>
      </c>
      <c r="AA52" s="23">
        <v>209.84157</v>
      </c>
      <c r="AB52" s="22" t="s">
        <v>0</v>
      </c>
      <c r="AC52" s="22" t="s">
        <v>0</v>
      </c>
      <c r="AD52" s="22" t="s">
        <v>0</v>
      </c>
      <c r="AE52" s="22" t="s">
        <v>0</v>
      </c>
      <c r="AF52" s="23">
        <v>245.062</v>
      </c>
      <c r="AG52" s="22" t="s">
        <v>0</v>
      </c>
      <c r="AH52" s="22" t="s">
        <v>0</v>
      </c>
      <c r="AI52" s="22" t="s">
        <v>0</v>
      </c>
      <c r="AJ52" s="22" t="s">
        <v>0</v>
      </c>
      <c r="AK52" s="23">
        <v>279.92255</v>
      </c>
      <c r="AL52" s="23">
        <v>346.67651</v>
      </c>
      <c r="AM52" s="23">
        <v>412.24835</v>
      </c>
      <c r="AN52" s="23">
        <v>397.22171</v>
      </c>
      <c r="AO52" s="23">
        <v>398.48828</v>
      </c>
      <c r="AP52" s="23">
        <v>393.37704</v>
      </c>
      <c r="AQ52" s="22" t="s">
        <v>0</v>
      </c>
      <c r="AR52" s="22" t="s">
        <v>0</v>
      </c>
      <c r="AS52" s="22" t="s">
        <v>0</v>
      </c>
      <c r="AT52" s="22" t="s">
        <v>0</v>
      </c>
      <c r="AU52" s="22" t="s">
        <v>0</v>
      </c>
      <c r="AV52" s="22" t="s">
        <v>0</v>
      </c>
      <c r="AW52" s="22" t="s">
        <v>0</v>
      </c>
      <c r="AX52" s="4">
        <v>98730</v>
      </c>
      <c r="AY52" s="4">
        <f t="shared" si="4"/>
        <v>2.3727406902303945</v>
      </c>
    </row>
    <row r="53" spans="1:50" ht="12.75" customHeight="1">
      <c r="A53" s="22" t="s">
        <v>153</v>
      </c>
      <c r="B53" s="22" t="s">
        <v>52</v>
      </c>
      <c r="C53" s="22">
        <f t="shared" si="9"/>
        <v>0.016681279728</v>
      </c>
      <c r="D53" s="22">
        <f t="shared" si="7"/>
        <v>0.021341718279999998</v>
      </c>
      <c r="E53" s="22">
        <f t="shared" si="8"/>
        <v>0.01656221592</v>
      </c>
      <c r="F53" s="22">
        <f t="shared" si="10"/>
        <v>0.02064684945</v>
      </c>
      <c r="G53" s="22" t="s">
        <v>0</v>
      </c>
      <c r="H53" s="22" t="s">
        <v>0</v>
      </c>
      <c r="I53" s="22" t="s">
        <v>0</v>
      </c>
      <c r="J53" s="22" t="s">
        <v>0</v>
      </c>
      <c r="K53" s="22" t="s">
        <v>0</v>
      </c>
      <c r="L53" s="22" t="s">
        <v>0</v>
      </c>
      <c r="M53" s="22" t="s">
        <v>0</v>
      </c>
      <c r="N53" s="22" t="s">
        <v>0</v>
      </c>
      <c r="O53" s="22" t="s">
        <v>0</v>
      </c>
      <c r="P53" s="22" t="s">
        <v>0</v>
      </c>
      <c r="Q53" s="22" t="s">
        <v>0</v>
      </c>
      <c r="R53" s="22" t="s">
        <v>0</v>
      </c>
      <c r="S53" s="22" t="s">
        <v>0</v>
      </c>
      <c r="T53" s="22" t="s">
        <v>0</v>
      </c>
      <c r="U53" s="22" t="s">
        <v>0</v>
      </c>
      <c r="V53" s="23">
        <v>0.81900084</v>
      </c>
      <c r="W53" s="22" t="s">
        <v>0</v>
      </c>
      <c r="X53" s="22" t="s">
        <v>0</v>
      </c>
      <c r="Y53" s="22" t="s">
        <v>0</v>
      </c>
      <c r="Z53" s="22" t="s">
        <v>0</v>
      </c>
      <c r="AA53" s="23">
        <v>32.305431</v>
      </c>
      <c r="AB53" s="22" t="s">
        <v>0</v>
      </c>
      <c r="AC53" s="22" t="s">
        <v>0</v>
      </c>
      <c r="AD53" s="22" t="s">
        <v>0</v>
      </c>
      <c r="AE53" s="22" t="s">
        <v>0</v>
      </c>
      <c r="AF53" s="23">
        <v>30.900723</v>
      </c>
      <c r="AG53" s="22" t="s">
        <v>0</v>
      </c>
      <c r="AH53" s="22" t="s">
        <v>0</v>
      </c>
      <c r="AI53" s="22" t="s">
        <v>0</v>
      </c>
      <c r="AJ53" s="22" t="s">
        <v>0</v>
      </c>
      <c r="AK53" s="23">
        <v>11.890607</v>
      </c>
      <c r="AL53" s="23">
        <v>9.329011</v>
      </c>
      <c r="AM53" s="23">
        <v>7.9989944</v>
      </c>
      <c r="AN53" s="23">
        <v>7.8320804</v>
      </c>
      <c r="AO53" s="23">
        <v>7.6625419</v>
      </c>
      <c r="AP53" s="23">
        <v>7.4906368</v>
      </c>
      <c r="AQ53" s="23">
        <v>7.8604817</v>
      </c>
      <c r="AR53" s="22" t="s">
        <v>0</v>
      </c>
      <c r="AS53" s="22" t="s">
        <v>0</v>
      </c>
      <c r="AT53" s="22" t="s">
        <v>0</v>
      </c>
      <c r="AU53" s="22" t="s">
        <v>0</v>
      </c>
      <c r="AV53" s="22" t="s">
        <v>0</v>
      </c>
      <c r="AW53" s="22" t="s">
        <v>0</v>
      </c>
      <c r="AX53" s="4">
        <v>30350</v>
      </c>
    </row>
    <row r="54" spans="1:51" ht="12.75" customHeight="1">
      <c r="A54" s="22" t="s">
        <v>154</v>
      </c>
      <c r="B54" s="22" t="s">
        <v>53</v>
      </c>
      <c r="C54" s="22">
        <f t="shared" si="9"/>
        <v>0.3713265333333334</v>
      </c>
      <c r="D54" s="22">
        <f t="shared" si="7"/>
        <v>0.3809613275</v>
      </c>
      <c r="E54" s="22">
        <f t="shared" si="8"/>
        <v>0.3808605666666667</v>
      </c>
      <c r="F54" s="22">
        <f t="shared" si="10"/>
        <v>0.3638354725</v>
      </c>
      <c r="G54" s="22" t="s">
        <v>0</v>
      </c>
      <c r="H54" s="22" t="s">
        <v>0</v>
      </c>
      <c r="I54" s="22" t="s">
        <v>0</v>
      </c>
      <c r="J54" s="22" t="s">
        <v>0</v>
      </c>
      <c r="K54" s="22" t="s">
        <v>0</v>
      </c>
      <c r="L54" s="22" t="s">
        <v>0</v>
      </c>
      <c r="M54" s="22" t="s">
        <v>0</v>
      </c>
      <c r="N54" s="22" t="s">
        <v>0</v>
      </c>
      <c r="O54" s="22" t="s">
        <v>0</v>
      </c>
      <c r="P54" s="22" t="s">
        <v>0</v>
      </c>
      <c r="Q54" s="23">
        <v>412.00705</v>
      </c>
      <c r="R54" s="22" t="s">
        <v>0</v>
      </c>
      <c r="S54" s="22" t="s">
        <v>0</v>
      </c>
      <c r="T54" s="22" t="s">
        <v>0</v>
      </c>
      <c r="U54" s="22" t="s">
        <v>0</v>
      </c>
      <c r="V54" s="23">
        <v>360.61026</v>
      </c>
      <c r="W54" s="22" t="s">
        <v>0</v>
      </c>
      <c r="X54" s="22" t="s">
        <v>0</v>
      </c>
      <c r="Y54" s="22" t="s">
        <v>0</v>
      </c>
      <c r="Z54" s="22" t="s">
        <v>0</v>
      </c>
      <c r="AA54" s="23">
        <v>369.96439</v>
      </c>
      <c r="AB54" s="22" t="s">
        <v>0</v>
      </c>
      <c r="AC54" s="22" t="s">
        <v>0</v>
      </c>
      <c r="AD54" s="22" t="s">
        <v>0</v>
      </c>
      <c r="AE54" s="22" t="s">
        <v>0</v>
      </c>
      <c r="AF54" s="23">
        <v>381.26361</v>
      </c>
      <c r="AG54" s="22" t="s">
        <v>0</v>
      </c>
      <c r="AH54" s="22" t="s">
        <v>0</v>
      </c>
      <c r="AI54" s="22" t="s">
        <v>0</v>
      </c>
      <c r="AJ54" s="22" t="s">
        <v>0</v>
      </c>
      <c r="AK54" s="23">
        <v>374.44357</v>
      </c>
      <c r="AL54" s="23">
        <v>369.41357</v>
      </c>
      <c r="AM54" s="23">
        <v>369.42676</v>
      </c>
      <c r="AN54" s="23">
        <v>369.25397</v>
      </c>
      <c r="AO54" s="23">
        <v>381.37692</v>
      </c>
      <c r="AP54" s="23">
        <v>329.67032</v>
      </c>
      <c r="AQ54" s="23">
        <v>324.87067</v>
      </c>
      <c r="AR54" s="22" t="s">
        <v>0</v>
      </c>
      <c r="AS54" s="22" t="s">
        <v>0</v>
      </c>
      <c r="AT54" s="22" t="s">
        <v>0</v>
      </c>
      <c r="AU54" s="22" t="s">
        <v>0</v>
      </c>
      <c r="AV54" s="22" t="s">
        <v>0</v>
      </c>
      <c r="AW54" s="22" t="s">
        <v>0</v>
      </c>
      <c r="AX54" s="4">
        <v>2586</v>
      </c>
      <c r="AY54" s="4">
        <f t="shared" si="4"/>
        <v>0.9629719584996955</v>
      </c>
    </row>
    <row r="55" spans="1:51" ht="12.75" customHeight="1">
      <c r="A55" s="22" t="s">
        <v>156</v>
      </c>
      <c r="B55" s="22" t="s">
        <v>54</v>
      </c>
      <c r="C55" s="22">
        <f t="shared" si="9"/>
        <v>0.006051973816666667</v>
      </c>
      <c r="D55" s="22">
        <f t="shared" si="7"/>
        <v>0.0068943165500000006</v>
      </c>
      <c r="E55" s="22">
        <f t="shared" si="8"/>
        <v>0.006986224966666668</v>
      </c>
      <c r="F55" s="22">
        <f t="shared" si="10"/>
        <v>0.00538793695</v>
      </c>
      <c r="G55" s="22" t="s">
        <v>0</v>
      </c>
      <c r="H55" s="22" t="s">
        <v>0</v>
      </c>
      <c r="I55" s="22" t="s">
        <v>0</v>
      </c>
      <c r="J55" s="22" t="s">
        <v>0</v>
      </c>
      <c r="K55" s="22" t="s">
        <v>0</v>
      </c>
      <c r="L55" s="22" t="s">
        <v>0</v>
      </c>
      <c r="M55" s="22" t="s">
        <v>0</v>
      </c>
      <c r="N55" s="22" t="s">
        <v>0</v>
      </c>
      <c r="O55" s="22" t="s">
        <v>0</v>
      </c>
      <c r="P55" s="22" t="s">
        <v>0</v>
      </c>
      <c r="Q55" s="23">
        <v>7.7259474</v>
      </c>
      <c r="R55" s="22" t="s">
        <v>0</v>
      </c>
      <c r="S55" s="22" t="s">
        <v>0</v>
      </c>
      <c r="T55" s="22" t="s">
        <v>0</v>
      </c>
      <c r="U55" s="22" t="s">
        <v>0</v>
      </c>
      <c r="V55" s="23">
        <v>7.0341477</v>
      </c>
      <c r="W55" s="22" t="s">
        <v>0</v>
      </c>
      <c r="X55" s="22" t="s">
        <v>0</v>
      </c>
      <c r="Y55" s="22" t="s">
        <v>0</v>
      </c>
      <c r="Z55" s="22" t="s">
        <v>0</v>
      </c>
      <c r="AA55" s="23">
        <v>6.1985798</v>
      </c>
      <c r="AB55" s="22" t="s">
        <v>0</v>
      </c>
      <c r="AC55" s="22" t="s">
        <v>0</v>
      </c>
      <c r="AD55" s="22" t="s">
        <v>0</v>
      </c>
      <c r="AE55" s="22" t="s">
        <v>0</v>
      </c>
      <c r="AF55" s="23">
        <v>6.6185913</v>
      </c>
      <c r="AG55" s="22" t="s">
        <v>0</v>
      </c>
      <c r="AH55" s="22" t="s">
        <v>0</v>
      </c>
      <c r="AI55" s="22" t="s">
        <v>0</v>
      </c>
      <c r="AJ55" s="22" t="s">
        <v>0</v>
      </c>
      <c r="AK55" s="23">
        <v>4.2984867</v>
      </c>
      <c r="AL55" s="23">
        <v>3.6179359</v>
      </c>
      <c r="AM55" s="23">
        <v>3.9369626</v>
      </c>
      <c r="AN55" s="23">
        <v>4.3862376</v>
      </c>
      <c r="AO55" s="23">
        <v>4.2592702</v>
      </c>
      <c r="AP55" s="23">
        <v>4.43609</v>
      </c>
      <c r="AQ55" s="23">
        <v>4.8113546</v>
      </c>
      <c r="AR55" s="22" t="s">
        <v>0</v>
      </c>
      <c r="AS55" s="22" t="s">
        <v>0</v>
      </c>
      <c r="AT55" s="22" t="s">
        <v>0</v>
      </c>
      <c r="AU55" s="22" t="s">
        <v>0</v>
      </c>
      <c r="AV55" s="22" t="s">
        <v>0</v>
      </c>
      <c r="AW55" s="22" t="s">
        <v>0</v>
      </c>
      <c r="AX55" s="4">
        <v>581540</v>
      </c>
      <c r="AY55" s="4">
        <f t="shared" si="4"/>
        <v>0.7286435898644362</v>
      </c>
    </row>
    <row r="56" spans="1:50" ht="12.75" customHeight="1">
      <c r="A56" s="22" t="s">
        <v>162</v>
      </c>
      <c r="B56" s="22" t="s">
        <v>55</v>
      </c>
      <c r="C56" s="22">
        <f t="shared" si="9"/>
        <v>0.00307113736</v>
      </c>
      <c r="D56" s="22">
        <f t="shared" si="7"/>
        <v>0.0032341632666666666</v>
      </c>
      <c r="E56" s="22">
        <f t="shared" si="8"/>
        <v>0.0033335849</v>
      </c>
      <c r="F56" s="22">
        <f t="shared" si="10"/>
        <v>0.00298079815</v>
      </c>
      <c r="G56" s="22" t="s">
        <v>0</v>
      </c>
      <c r="H56" s="22" t="s">
        <v>0</v>
      </c>
      <c r="I56" s="22" t="s">
        <v>0</v>
      </c>
      <c r="J56" s="22" t="s">
        <v>0</v>
      </c>
      <c r="K56" s="22" t="s">
        <v>0</v>
      </c>
      <c r="L56" s="22" t="s">
        <v>0</v>
      </c>
      <c r="M56" s="22" t="s">
        <v>0</v>
      </c>
      <c r="N56" s="22" t="s">
        <v>0</v>
      </c>
      <c r="O56" s="22" t="s">
        <v>0</v>
      </c>
      <c r="P56" s="22" t="s">
        <v>0</v>
      </c>
      <c r="Q56" s="22" t="s">
        <v>0</v>
      </c>
      <c r="R56" s="22" t="s">
        <v>0</v>
      </c>
      <c r="S56" s="22" t="s">
        <v>0</v>
      </c>
      <c r="T56" s="22" t="s">
        <v>0</v>
      </c>
      <c r="U56" s="22" t="s">
        <v>0</v>
      </c>
      <c r="V56" s="23">
        <v>3.4324942</v>
      </c>
      <c r="W56" s="22" t="s">
        <v>0</v>
      </c>
      <c r="X56" s="22" t="s">
        <v>0</v>
      </c>
      <c r="Y56" s="22" t="s">
        <v>0</v>
      </c>
      <c r="Z56" s="22" t="s">
        <v>0</v>
      </c>
      <c r="AA56" s="23">
        <v>3.2346756</v>
      </c>
      <c r="AB56" s="22" t="s">
        <v>0</v>
      </c>
      <c r="AC56" s="22" t="s">
        <v>0</v>
      </c>
      <c r="AD56" s="22" t="s">
        <v>0</v>
      </c>
      <c r="AE56" s="22" t="s">
        <v>0</v>
      </c>
      <c r="AF56" s="23">
        <v>3.03532</v>
      </c>
      <c r="AG56" s="22" t="s">
        <v>0</v>
      </c>
      <c r="AH56" s="22" t="s">
        <v>0</v>
      </c>
      <c r="AI56" s="22" t="s">
        <v>0</v>
      </c>
      <c r="AJ56" s="22" t="s">
        <v>0</v>
      </c>
      <c r="AK56" s="23">
        <v>2.9387562</v>
      </c>
      <c r="AL56" s="23">
        <v>2.8924572</v>
      </c>
      <c r="AM56" s="23">
        <v>2.8468876</v>
      </c>
      <c r="AN56" s="23">
        <v>2.8020372</v>
      </c>
      <c r="AO56" s="23">
        <v>2.7578902</v>
      </c>
      <c r="AP56" s="23">
        <v>2.7144408</v>
      </c>
      <c r="AQ56" s="22" t="s">
        <v>0</v>
      </c>
      <c r="AR56" s="22" t="s">
        <v>0</v>
      </c>
      <c r="AS56" s="22" t="s">
        <v>0</v>
      </c>
      <c r="AT56" s="22" t="s">
        <v>0</v>
      </c>
      <c r="AU56" s="22" t="s">
        <v>0</v>
      </c>
      <c r="AV56" s="22" t="s">
        <v>0</v>
      </c>
      <c r="AW56" s="22" t="s">
        <v>0</v>
      </c>
      <c r="AX56" s="4">
        <v>94080</v>
      </c>
    </row>
    <row r="57" spans="1:51" ht="12.75" customHeight="1">
      <c r="A57" s="22" t="s">
        <v>163</v>
      </c>
      <c r="B57" s="22" t="s">
        <v>56</v>
      </c>
      <c r="C57" s="22">
        <f t="shared" si="9"/>
        <v>0.09676535183333335</v>
      </c>
      <c r="D57" s="22">
        <f t="shared" si="7"/>
        <v>0.08371404275000001</v>
      </c>
      <c r="E57" s="22">
        <f t="shared" si="8"/>
        <v>0.07972486633333334</v>
      </c>
      <c r="F57" s="22">
        <f t="shared" si="10"/>
        <v>0.10006773975</v>
      </c>
      <c r="G57" s="22" t="s">
        <v>0</v>
      </c>
      <c r="H57" s="22" t="s">
        <v>0</v>
      </c>
      <c r="I57" s="22" t="s">
        <v>0</v>
      </c>
      <c r="J57" s="22" t="s">
        <v>0</v>
      </c>
      <c r="K57" s="22" t="s">
        <v>0</v>
      </c>
      <c r="L57" s="22" t="s">
        <v>0</v>
      </c>
      <c r="M57" s="22" t="s">
        <v>0</v>
      </c>
      <c r="N57" s="22" t="s">
        <v>0</v>
      </c>
      <c r="O57" s="22" t="s">
        <v>0</v>
      </c>
      <c r="P57" s="22" t="s">
        <v>0</v>
      </c>
      <c r="Q57" s="23">
        <v>95.641762</v>
      </c>
      <c r="R57" s="22" t="s">
        <v>0</v>
      </c>
      <c r="S57" s="22" t="s">
        <v>0</v>
      </c>
      <c r="T57" s="22" t="s">
        <v>0</v>
      </c>
      <c r="U57" s="22" t="s">
        <v>0</v>
      </c>
      <c r="V57" s="23">
        <v>84.67939</v>
      </c>
      <c r="W57" s="22" t="s">
        <v>0</v>
      </c>
      <c r="X57" s="22" t="s">
        <v>0</v>
      </c>
      <c r="Y57" s="22" t="s">
        <v>0</v>
      </c>
      <c r="Z57" s="22" t="s">
        <v>0</v>
      </c>
      <c r="AA57" s="23">
        <v>58.853447</v>
      </c>
      <c r="AB57" s="22" t="s">
        <v>0</v>
      </c>
      <c r="AC57" s="22" t="s">
        <v>0</v>
      </c>
      <c r="AD57" s="22" t="s">
        <v>0</v>
      </c>
      <c r="AE57" s="22" t="s">
        <v>0</v>
      </c>
      <c r="AF57" s="23">
        <v>95.681572</v>
      </c>
      <c r="AG57" s="22" t="s">
        <v>0</v>
      </c>
      <c r="AH57" s="22" t="s">
        <v>0</v>
      </c>
      <c r="AI57" s="22" t="s">
        <v>0</v>
      </c>
      <c r="AJ57" s="22" t="s">
        <v>0</v>
      </c>
      <c r="AK57" s="23">
        <v>109.87864</v>
      </c>
      <c r="AL57" s="23">
        <v>109.87862</v>
      </c>
      <c r="AM57" s="23">
        <v>115.02005</v>
      </c>
      <c r="AN57" s="23">
        <v>98.47464</v>
      </c>
      <c r="AO57" s="23">
        <v>140.22601</v>
      </c>
      <c r="AP57" s="23">
        <v>135.8573</v>
      </c>
      <c r="AQ57" s="23">
        <v>158.31149</v>
      </c>
      <c r="AR57" s="22" t="s">
        <v>0</v>
      </c>
      <c r="AS57" s="22" t="s">
        <v>0</v>
      </c>
      <c r="AT57" s="22" t="s">
        <v>0</v>
      </c>
      <c r="AU57" s="22" t="s">
        <v>0</v>
      </c>
      <c r="AV57" s="22" t="s">
        <v>0</v>
      </c>
      <c r="AW57" s="22" t="s">
        <v>0</v>
      </c>
      <c r="AX57" s="4">
        <v>328550</v>
      </c>
      <c r="AY57" s="4">
        <f t="shared" si="4"/>
        <v>1.0769624102738575</v>
      </c>
    </row>
    <row r="58" spans="1:51" ht="12.75" customHeight="1">
      <c r="A58" s="22" t="s">
        <v>158</v>
      </c>
      <c r="B58" s="22" t="s">
        <v>57</v>
      </c>
      <c r="C58" s="22">
        <f t="shared" si="9"/>
        <v>0.0008614590850000001</v>
      </c>
      <c r="D58" s="22">
        <f t="shared" si="7"/>
        <v>0.0007108175775000001</v>
      </c>
      <c r="E58" s="22">
        <f t="shared" si="8"/>
        <v>0.0004966357033333334</v>
      </c>
      <c r="F58" s="22">
        <f t="shared" si="10"/>
        <v>0.001071456915</v>
      </c>
      <c r="G58" s="22" t="s">
        <v>0</v>
      </c>
      <c r="H58" s="22" t="s">
        <v>0</v>
      </c>
      <c r="I58" s="22" t="s">
        <v>0</v>
      </c>
      <c r="J58" s="22" t="s">
        <v>0</v>
      </c>
      <c r="K58" s="22" t="s">
        <v>0</v>
      </c>
      <c r="L58" s="22" t="s">
        <v>0</v>
      </c>
      <c r="M58" s="22" t="s">
        <v>0</v>
      </c>
      <c r="N58" s="22" t="s">
        <v>0</v>
      </c>
      <c r="O58" s="22" t="s">
        <v>0</v>
      </c>
      <c r="P58" s="22" t="s">
        <v>0</v>
      </c>
      <c r="Q58" s="23">
        <v>0.37488285</v>
      </c>
      <c r="R58" s="22" t="s">
        <v>0</v>
      </c>
      <c r="S58" s="22" t="s">
        <v>0</v>
      </c>
      <c r="T58" s="22" t="s">
        <v>0</v>
      </c>
      <c r="U58" s="22" t="s">
        <v>0</v>
      </c>
      <c r="V58" s="23">
        <v>0.508044</v>
      </c>
      <c r="W58" s="22" t="s">
        <v>0</v>
      </c>
      <c r="X58" s="22" t="s">
        <v>0</v>
      </c>
      <c r="Y58" s="22" t="s">
        <v>0</v>
      </c>
      <c r="Z58" s="22" t="s">
        <v>0</v>
      </c>
      <c r="AA58" s="23">
        <v>0.60698026</v>
      </c>
      <c r="AB58" s="22" t="s">
        <v>0</v>
      </c>
      <c r="AC58" s="22" t="s">
        <v>0</v>
      </c>
      <c r="AD58" s="22" t="s">
        <v>0</v>
      </c>
      <c r="AE58" s="22" t="s">
        <v>0</v>
      </c>
      <c r="AF58" s="23">
        <v>1.3533632</v>
      </c>
      <c r="AG58" s="22" t="s">
        <v>0</v>
      </c>
      <c r="AH58" s="22" t="s">
        <v>0</v>
      </c>
      <c r="AI58" s="22" t="s">
        <v>0</v>
      </c>
      <c r="AJ58" s="22" t="s">
        <v>0</v>
      </c>
      <c r="AK58" s="23">
        <v>1.1820331</v>
      </c>
      <c r="AL58" s="23">
        <v>1.1498575</v>
      </c>
      <c r="AM58" s="23">
        <v>1.1196215</v>
      </c>
      <c r="AN58" s="23">
        <v>1.0912147</v>
      </c>
      <c r="AO58" s="23">
        <v>1.0645387</v>
      </c>
      <c r="AP58" s="23">
        <v>1.1434511</v>
      </c>
      <c r="AQ58" s="23">
        <v>1.2180305</v>
      </c>
      <c r="AR58" s="22" t="s">
        <v>0</v>
      </c>
      <c r="AS58" s="22" t="s">
        <v>0</v>
      </c>
      <c r="AT58" s="22" t="s">
        <v>0</v>
      </c>
      <c r="AU58" s="22" t="s">
        <v>0</v>
      </c>
      <c r="AV58" s="22" t="s">
        <v>0</v>
      </c>
      <c r="AW58" s="22" t="s">
        <v>0</v>
      </c>
      <c r="AX58" s="4">
        <v>1220190</v>
      </c>
      <c r="AY58" s="4">
        <f t="shared" si="4"/>
        <v>-0.1366275328754863</v>
      </c>
    </row>
    <row r="59" spans="1:50" ht="12.75" customHeight="1">
      <c r="A59" s="22" t="s">
        <v>160</v>
      </c>
      <c r="B59" s="22" t="s">
        <v>58</v>
      </c>
      <c r="C59" s="22">
        <f t="shared" si="9"/>
        <v>0.00047078423</v>
      </c>
      <c r="D59" s="22">
        <v>999</v>
      </c>
      <c r="E59" s="22">
        <v>999</v>
      </c>
      <c r="F59" s="22">
        <f t="shared" si="10"/>
        <v>0.00047078423</v>
      </c>
      <c r="G59" s="22" t="s">
        <v>0</v>
      </c>
      <c r="H59" s="22" t="s">
        <v>0</v>
      </c>
      <c r="I59" s="22" t="s">
        <v>0</v>
      </c>
      <c r="J59" s="22" t="s">
        <v>0</v>
      </c>
      <c r="K59" s="22" t="s">
        <v>0</v>
      </c>
      <c r="L59" s="22" t="s">
        <v>0</v>
      </c>
      <c r="M59" s="22" t="s">
        <v>0</v>
      </c>
      <c r="N59" s="22" t="s">
        <v>0</v>
      </c>
      <c r="O59" s="22" t="s">
        <v>0</v>
      </c>
      <c r="P59" s="22" t="s">
        <v>0</v>
      </c>
      <c r="Q59" s="22" t="s">
        <v>0</v>
      </c>
      <c r="R59" s="22" t="s">
        <v>0</v>
      </c>
      <c r="S59" s="22" t="s">
        <v>0</v>
      </c>
      <c r="T59" s="22" t="s">
        <v>0</v>
      </c>
      <c r="U59" s="22" t="s">
        <v>0</v>
      </c>
      <c r="V59" s="22" t="s">
        <v>0</v>
      </c>
      <c r="W59" s="22" t="s">
        <v>0</v>
      </c>
      <c r="X59" s="22" t="s">
        <v>0</v>
      </c>
      <c r="Y59" s="22" t="s">
        <v>0</v>
      </c>
      <c r="Z59" s="22" t="s">
        <v>0</v>
      </c>
      <c r="AA59" s="22" t="s">
        <v>0</v>
      </c>
      <c r="AB59" s="22" t="s">
        <v>0</v>
      </c>
      <c r="AC59" s="22" t="s">
        <v>0</v>
      </c>
      <c r="AD59" s="22" t="s">
        <v>0</v>
      </c>
      <c r="AE59" s="22" t="s">
        <v>0</v>
      </c>
      <c r="AF59" s="22" t="s">
        <v>0</v>
      </c>
      <c r="AG59" s="22" t="s">
        <v>0</v>
      </c>
      <c r="AH59" s="22" t="s">
        <v>0</v>
      </c>
      <c r="AI59" s="22" t="s">
        <v>0</v>
      </c>
      <c r="AJ59" s="22" t="s">
        <v>0</v>
      </c>
      <c r="AK59" s="23">
        <v>0.50200802</v>
      </c>
      <c r="AL59" s="23">
        <v>0.48967761</v>
      </c>
      <c r="AM59" s="23">
        <v>0.47724268</v>
      </c>
      <c r="AN59" s="23">
        <v>0.46473151</v>
      </c>
      <c r="AO59" s="23">
        <v>0.45216337</v>
      </c>
      <c r="AP59" s="23">
        <v>0.43956044</v>
      </c>
      <c r="AQ59" s="23">
        <v>0.42682874</v>
      </c>
      <c r="AR59" s="22" t="s">
        <v>0</v>
      </c>
      <c r="AS59" s="22" t="s">
        <v>0</v>
      </c>
      <c r="AT59" s="22" t="s">
        <v>0</v>
      </c>
      <c r="AU59" s="22" t="s">
        <v>0</v>
      </c>
      <c r="AV59" s="22" t="s">
        <v>0</v>
      </c>
      <c r="AW59" s="22" t="s">
        <v>0</v>
      </c>
      <c r="AX59" s="4">
        <v>1025220</v>
      </c>
    </row>
    <row r="60" spans="1:51" ht="12.75" customHeight="1">
      <c r="A60" s="22" t="s">
        <v>161</v>
      </c>
      <c r="B60" s="22" t="s">
        <v>59</v>
      </c>
      <c r="C60" s="22">
        <f t="shared" si="9"/>
        <v>0.08124684649999998</v>
      </c>
      <c r="D60" s="22">
        <f aca="true" t="shared" si="11" ref="D60:D77">AVERAGE(Q60,V60,AA60,AF60)/1000</f>
        <v>0.08512348175</v>
      </c>
      <c r="E60" s="22">
        <f aca="true" t="shared" si="12" ref="E60:E77">AVERAGE(Q60,V60,AA60)/1000</f>
        <v>0.090532097</v>
      </c>
      <c r="F60" s="22">
        <f t="shared" si="10"/>
        <v>0.07467513075</v>
      </c>
      <c r="G60" s="22" t="s">
        <v>0</v>
      </c>
      <c r="H60" s="22" t="s">
        <v>0</v>
      </c>
      <c r="I60" s="22" t="s">
        <v>0</v>
      </c>
      <c r="J60" s="22" t="s">
        <v>0</v>
      </c>
      <c r="K60" s="22" t="s">
        <v>0</v>
      </c>
      <c r="L60" s="22" t="s">
        <v>0</v>
      </c>
      <c r="M60" s="22" t="s">
        <v>0</v>
      </c>
      <c r="N60" s="22" t="s">
        <v>0</v>
      </c>
      <c r="O60" s="22" t="s">
        <v>0</v>
      </c>
      <c r="P60" s="22" t="s">
        <v>0</v>
      </c>
      <c r="Q60" s="23">
        <v>96.852303</v>
      </c>
      <c r="R60" s="22" t="s">
        <v>0</v>
      </c>
      <c r="S60" s="22" t="s">
        <v>0</v>
      </c>
      <c r="T60" s="22" t="s">
        <v>0</v>
      </c>
      <c r="U60" s="22" t="s">
        <v>0</v>
      </c>
      <c r="V60" s="23">
        <v>91.928253</v>
      </c>
      <c r="W60" s="22" t="s">
        <v>0</v>
      </c>
      <c r="X60" s="22" t="s">
        <v>0</v>
      </c>
      <c r="Y60" s="22" t="s">
        <v>0</v>
      </c>
      <c r="Z60" s="22" t="s">
        <v>0</v>
      </c>
      <c r="AA60" s="23">
        <v>82.815735</v>
      </c>
      <c r="AB60" s="22" t="s">
        <v>0</v>
      </c>
      <c r="AC60" s="22" t="s">
        <v>0</v>
      </c>
      <c r="AD60" s="22" t="s">
        <v>0</v>
      </c>
      <c r="AE60" s="22" t="s">
        <v>0</v>
      </c>
      <c r="AF60" s="23">
        <v>68.897636</v>
      </c>
      <c r="AG60" s="22" t="s">
        <v>0</v>
      </c>
      <c r="AH60" s="22" t="s">
        <v>0</v>
      </c>
      <c r="AI60" s="22" t="s">
        <v>0</v>
      </c>
      <c r="AJ60" s="22" t="s">
        <v>0</v>
      </c>
      <c r="AK60" s="23">
        <v>75.685905</v>
      </c>
      <c r="AL60" s="23">
        <v>75.000465</v>
      </c>
      <c r="AM60" s="23">
        <v>74.005554</v>
      </c>
      <c r="AN60" s="23">
        <v>72.926163</v>
      </c>
      <c r="AO60" s="23">
        <v>71.877808</v>
      </c>
      <c r="AP60" s="23">
        <v>71.301247</v>
      </c>
      <c r="AQ60" s="23">
        <v>74.95591</v>
      </c>
      <c r="AR60" s="23">
        <v>77.680672</v>
      </c>
      <c r="AS60" s="23">
        <v>71.724091</v>
      </c>
      <c r="AT60" s="23">
        <v>100.67434</v>
      </c>
      <c r="AU60" s="23">
        <v>118.82518</v>
      </c>
      <c r="AV60" s="22" t="s">
        <v>0</v>
      </c>
      <c r="AW60" s="22" t="s">
        <v>0</v>
      </c>
      <c r="AX60" s="4">
        <v>2030</v>
      </c>
      <c r="AY60" s="4">
        <f t="shared" si="4"/>
        <v>0.9330284677688468</v>
      </c>
    </row>
    <row r="61" spans="1:51" ht="12.75" customHeight="1">
      <c r="A61" s="22" t="s">
        <v>157</v>
      </c>
      <c r="B61" s="22" t="s">
        <v>60</v>
      </c>
      <c r="C61" s="22">
        <f t="shared" si="9"/>
        <v>0.11276498383333332</v>
      </c>
      <c r="D61" s="22">
        <f t="shared" si="11"/>
        <v>0.10977996825</v>
      </c>
      <c r="E61" s="22">
        <f t="shared" si="12"/>
        <v>0.10236172099999999</v>
      </c>
      <c r="F61" s="22">
        <f t="shared" si="10"/>
        <v>0.123166475</v>
      </c>
      <c r="G61" s="22" t="s">
        <v>0</v>
      </c>
      <c r="H61" s="22" t="s">
        <v>0</v>
      </c>
      <c r="I61" s="22" t="s">
        <v>0</v>
      </c>
      <c r="J61" s="22" t="s">
        <v>0</v>
      </c>
      <c r="K61" s="22" t="s">
        <v>0</v>
      </c>
      <c r="L61" s="22" t="s">
        <v>0</v>
      </c>
      <c r="M61" s="22" t="s">
        <v>0</v>
      </c>
      <c r="N61" s="22" t="s">
        <v>0</v>
      </c>
      <c r="O61" s="22" t="s">
        <v>0</v>
      </c>
      <c r="P61" s="22" t="s">
        <v>0</v>
      </c>
      <c r="Q61" s="23">
        <v>90.876747</v>
      </c>
      <c r="R61" s="22" t="s">
        <v>0</v>
      </c>
      <c r="S61" s="22" t="s">
        <v>0</v>
      </c>
      <c r="T61" s="22" t="s">
        <v>0</v>
      </c>
      <c r="U61" s="22" t="s">
        <v>0</v>
      </c>
      <c r="V61" s="23">
        <v>93.047256</v>
      </c>
      <c r="W61" s="22" t="s">
        <v>0</v>
      </c>
      <c r="X61" s="22" t="s">
        <v>0</v>
      </c>
      <c r="Y61" s="22" t="s">
        <v>0</v>
      </c>
      <c r="Z61" s="22" t="s">
        <v>0</v>
      </c>
      <c r="AA61" s="23">
        <v>123.16116</v>
      </c>
      <c r="AB61" s="22" t="s">
        <v>0</v>
      </c>
      <c r="AC61" s="22" t="s">
        <v>0</v>
      </c>
      <c r="AD61" s="22" t="s">
        <v>0</v>
      </c>
      <c r="AE61" s="22" t="s">
        <v>0</v>
      </c>
      <c r="AF61" s="23">
        <v>132.03471</v>
      </c>
      <c r="AG61" s="22" t="s">
        <v>0</v>
      </c>
      <c r="AH61" s="22" t="s">
        <v>0</v>
      </c>
      <c r="AI61" s="22" t="s">
        <v>0</v>
      </c>
      <c r="AJ61" s="22" t="s">
        <v>0</v>
      </c>
      <c r="AK61" s="23">
        <v>135.0179</v>
      </c>
      <c r="AL61" s="23">
        <v>112.06094</v>
      </c>
      <c r="AM61" s="23">
        <v>118.45654</v>
      </c>
      <c r="AN61" s="23">
        <v>115.85649</v>
      </c>
      <c r="AO61" s="23">
        <v>116.36507</v>
      </c>
      <c r="AP61" s="23">
        <v>102.45213</v>
      </c>
      <c r="AQ61" s="23">
        <v>97.553009</v>
      </c>
      <c r="AR61" s="22" t="s">
        <v>0</v>
      </c>
      <c r="AS61" s="22" t="s">
        <v>0</v>
      </c>
      <c r="AT61" s="23">
        <v>95.853973</v>
      </c>
      <c r="AU61" s="23">
        <v>93.565201</v>
      </c>
      <c r="AV61" s="22" t="s">
        <v>0</v>
      </c>
      <c r="AW61" s="22" t="s">
        <v>0</v>
      </c>
      <c r="AX61" s="4">
        <v>1908690</v>
      </c>
      <c r="AY61" s="4">
        <f t="shared" si="4"/>
        <v>1.0265864052831093</v>
      </c>
    </row>
    <row r="62" spans="1:51" ht="12.75" customHeight="1">
      <c r="A62" s="22" t="s">
        <v>155</v>
      </c>
      <c r="B62" s="22" t="s">
        <v>61</v>
      </c>
      <c r="C62" s="22">
        <f t="shared" si="9"/>
        <v>0.016656655166666666</v>
      </c>
      <c r="D62" s="22">
        <f t="shared" si="11"/>
        <v>0.01568853625</v>
      </c>
      <c r="E62" s="22">
        <f t="shared" si="12"/>
        <v>0.015990726333333333</v>
      </c>
      <c r="F62" s="22">
        <f t="shared" si="10"/>
        <v>0.016474550750000004</v>
      </c>
      <c r="G62" s="22" t="s">
        <v>0</v>
      </c>
      <c r="H62" s="22" t="s">
        <v>0</v>
      </c>
      <c r="I62" s="22" t="s">
        <v>0</v>
      </c>
      <c r="J62" s="22" t="s">
        <v>0</v>
      </c>
      <c r="K62" s="22" t="s">
        <v>0</v>
      </c>
      <c r="L62" s="22" t="s">
        <v>0</v>
      </c>
      <c r="M62" s="22" t="s">
        <v>0</v>
      </c>
      <c r="N62" s="22" t="s">
        <v>0</v>
      </c>
      <c r="O62" s="22" t="s">
        <v>0</v>
      </c>
      <c r="P62" s="22" t="s">
        <v>0</v>
      </c>
      <c r="Q62" s="23">
        <v>19.595036</v>
      </c>
      <c r="R62" s="22" t="s">
        <v>0</v>
      </c>
      <c r="S62" s="22" t="s">
        <v>0</v>
      </c>
      <c r="T62" s="22" t="s">
        <v>0</v>
      </c>
      <c r="U62" s="22" t="s">
        <v>0</v>
      </c>
      <c r="V62" s="23">
        <v>14.446692</v>
      </c>
      <c r="W62" s="22" t="s">
        <v>0</v>
      </c>
      <c r="X62" s="22" t="s">
        <v>0</v>
      </c>
      <c r="Y62" s="22" t="s">
        <v>0</v>
      </c>
      <c r="Z62" s="22" t="s">
        <v>0</v>
      </c>
      <c r="AA62" s="23">
        <v>13.930451</v>
      </c>
      <c r="AB62" s="22" t="s">
        <v>0</v>
      </c>
      <c r="AC62" s="22" t="s">
        <v>0</v>
      </c>
      <c r="AD62" s="22" t="s">
        <v>0</v>
      </c>
      <c r="AE62" s="22" t="s">
        <v>0</v>
      </c>
      <c r="AF62" s="23">
        <v>14.781966</v>
      </c>
      <c r="AG62" s="22" t="s">
        <v>0</v>
      </c>
      <c r="AH62" s="22" t="s">
        <v>0</v>
      </c>
      <c r="AI62" s="22" t="s">
        <v>0</v>
      </c>
      <c r="AJ62" s="22" t="s">
        <v>0</v>
      </c>
      <c r="AK62" s="23">
        <v>13.309487</v>
      </c>
      <c r="AL62" s="23">
        <v>13.374675</v>
      </c>
      <c r="AM62" s="23">
        <v>13.400306</v>
      </c>
      <c r="AN62" s="23">
        <v>13.349709</v>
      </c>
      <c r="AO62" s="23">
        <v>13.268534</v>
      </c>
      <c r="AP62" s="23">
        <v>23.876299</v>
      </c>
      <c r="AQ62" s="23">
        <v>26.221693</v>
      </c>
      <c r="AR62" s="23">
        <v>24.414551</v>
      </c>
      <c r="AS62" s="23">
        <v>24.83024</v>
      </c>
      <c r="AT62" s="23">
        <v>24.818041</v>
      </c>
      <c r="AU62" s="23">
        <v>28.31477</v>
      </c>
      <c r="AV62" s="22" t="s">
        <v>0</v>
      </c>
      <c r="AW62" s="22" t="s">
        <v>0</v>
      </c>
      <c r="AX62" s="4">
        <v>446300</v>
      </c>
      <c r="AY62" s="4">
        <f t="shared" si="4"/>
        <v>1.0664173698688366</v>
      </c>
    </row>
    <row r="63" spans="1:51" ht="12.75" customHeight="1">
      <c r="A63" s="22" t="s">
        <v>159</v>
      </c>
      <c r="B63" s="22" t="s">
        <v>62</v>
      </c>
      <c r="C63" s="22">
        <f t="shared" si="9"/>
        <v>0.00526908215</v>
      </c>
      <c r="D63" s="22">
        <f t="shared" si="11"/>
        <v>0.00520840645</v>
      </c>
      <c r="E63" s="22">
        <f t="shared" si="12"/>
        <v>0.0049505975999999995</v>
      </c>
      <c r="F63" s="22">
        <f t="shared" si="10"/>
        <v>0.00530683875</v>
      </c>
      <c r="G63" s="22" t="s">
        <v>0</v>
      </c>
      <c r="H63" s="22" t="s">
        <v>0</v>
      </c>
      <c r="I63" s="22" t="s">
        <v>0</v>
      </c>
      <c r="J63" s="22" t="s">
        <v>0</v>
      </c>
      <c r="K63" s="22" t="s">
        <v>0</v>
      </c>
      <c r="L63" s="22" t="s">
        <v>0</v>
      </c>
      <c r="M63" s="22" t="s">
        <v>0</v>
      </c>
      <c r="N63" s="22" t="s">
        <v>0</v>
      </c>
      <c r="O63" s="22" t="s">
        <v>0</v>
      </c>
      <c r="P63" s="22" t="s">
        <v>0</v>
      </c>
      <c r="Q63" s="23">
        <v>6.3863759</v>
      </c>
      <c r="R63" s="22" t="s">
        <v>0</v>
      </c>
      <c r="S63" s="22" t="s">
        <v>0</v>
      </c>
      <c r="T63" s="22" t="s">
        <v>0</v>
      </c>
      <c r="U63" s="22" t="s">
        <v>0</v>
      </c>
      <c r="V63" s="23">
        <v>4.000762</v>
      </c>
      <c r="W63" s="22" t="s">
        <v>0</v>
      </c>
      <c r="X63" s="22" t="s">
        <v>0</v>
      </c>
      <c r="Y63" s="22" t="s">
        <v>0</v>
      </c>
      <c r="Z63" s="22" t="s">
        <v>0</v>
      </c>
      <c r="AA63" s="23">
        <v>4.4646549</v>
      </c>
      <c r="AB63" s="22" t="s">
        <v>0</v>
      </c>
      <c r="AC63" s="22" t="s">
        <v>0</v>
      </c>
      <c r="AD63" s="22" t="s">
        <v>0</v>
      </c>
      <c r="AE63" s="22" t="s">
        <v>0</v>
      </c>
      <c r="AF63" s="23">
        <v>5.981833</v>
      </c>
      <c r="AG63" s="22" t="s">
        <v>0</v>
      </c>
      <c r="AH63" s="22" t="s">
        <v>0</v>
      </c>
      <c r="AI63" s="22" t="s">
        <v>0</v>
      </c>
      <c r="AJ63" s="22" t="s">
        <v>0</v>
      </c>
      <c r="AK63" s="23">
        <v>5.7239771</v>
      </c>
      <c r="AL63" s="23">
        <v>5.6171985</v>
      </c>
      <c r="AM63" s="23">
        <v>5.5139551</v>
      </c>
      <c r="AN63" s="23">
        <v>5.3982005</v>
      </c>
      <c r="AO63" s="23">
        <v>5.2529182</v>
      </c>
      <c r="AP63" s="23">
        <v>5.05689</v>
      </c>
      <c r="AQ63" s="23">
        <v>3.0191004</v>
      </c>
      <c r="AR63" s="23">
        <v>2.3368299</v>
      </c>
      <c r="AS63" s="23">
        <v>2.4521401</v>
      </c>
      <c r="AT63" s="22" t="s">
        <v>0</v>
      </c>
      <c r="AU63" s="22" t="s">
        <v>0</v>
      </c>
      <c r="AV63" s="22" t="s">
        <v>0</v>
      </c>
      <c r="AW63" s="22" t="s">
        <v>0</v>
      </c>
      <c r="AX63" s="4">
        <v>784090</v>
      </c>
      <c r="AY63" s="4">
        <f t="shared" si="4"/>
        <v>0.8741131238766722</v>
      </c>
    </row>
    <row r="64" spans="1:51" ht="12.75" customHeight="1">
      <c r="A64" s="22" t="s">
        <v>169</v>
      </c>
      <c r="B64" s="22" t="s">
        <v>63</v>
      </c>
      <c r="C64" s="22">
        <f t="shared" si="9"/>
        <v>0.0071969388666666655</v>
      </c>
      <c r="D64" s="22">
        <f t="shared" si="11"/>
        <v>0.006771338524999999</v>
      </c>
      <c r="E64" s="22">
        <f t="shared" si="12"/>
        <v>0.006352232699999999</v>
      </c>
      <c r="F64" s="22">
        <f t="shared" si="10"/>
        <v>0.008091814749999999</v>
      </c>
      <c r="G64" s="22" t="s">
        <v>0</v>
      </c>
      <c r="H64" s="22" t="s">
        <v>0</v>
      </c>
      <c r="I64" s="22" t="s">
        <v>0</v>
      </c>
      <c r="J64" s="22" t="s">
        <v>0</v>
      </c>
      <c r="K64" s="22" t="s">
        <v>0</v>
      </c>
      <c r="L64" s="22" t="s">
        <v>0</v>
      </c>
      <c r="M64" s="22" t="s">
        <v>0</v>
      </c>
      <c r="N64" s="22" t="s">
        <v>0</v>
      </c>
      <c r="O64" s="22" t="s">
        <v>0</v>
      </c>
      <c r="P64" s="22" t="s">
        <v>0</v>
      </c>
      <c r="Q64" s="23">
        <v>2.4410775</v>
      </c>
      <c r="R64" s="22" t="s">
        <v>0</v>
      </c>
      <c r="S64" s="22" t="s">
        <v>0</v>
      </c>
      <c r="T64" s="22" t="s">
        <v>0</v>
      </c>
      <c r="U64" s="22" t="s">
        <v>0</v>
      </c>
      <c r="V64" s="23">
        <v>8.3732967</v>
      </c>
      <c r="W64" s="22" t="s">
        <v>0</v>
      </c>
      <c r="X64" s="22" t="s">
        <v>0</v>
      </c>
      <c r="Y64" s="22" t="s">
        <v>0</v>
      </c>
      <c r="Z64" s="22" t="s">
        <v>0</v>
      </c>
      <c r="AA64" s="23">
        <v>8.2423239</v>
      </c>
      <c r="AB64" s="22" t="s">
        <v>0</v>
      </c>
      <c r="AC64" s="22" t="s">
        <v>0</v>
      </c>
      <c r="AD64" s="22" t="s">
        <v>0</v>
      </c>
      <c r="AE64" s="22" t="s">
        <v>0</v>
      </c>
      <c r="AF64" s="23">
        <v>8.028656</v>
      </c>
      <c r="AG64" s="22" t="s">
        <v>0</v>
      </c>
      <c r="AH64" s="22" t="s">
        <v>0</v>
      </c>
      <c r="AI64" s="22" t="s">
        <v>0</v>
      </c>
      <c r="AJ64" s="22" t="s">
        <v>0</v>
      </c>
      <c r="AK64" s="23">
        <v>8.2681074</v>
      </c>
      <c r="AL64" s="23">
        <v>7.8058677</v>
      </c>
      <c r="AM64" s="23">
        <v>7.3599186</v>
      </c>
      <c r="AN64" s="23">
        <v>8.2644882</v>
      </c>
      <c r="AO64" s="23">
        <v>8.1190186</v>
      </c>
      <c r="AP64" s="23">
        <v>7.8281717</v>
      </c>
      <c r="AQ64" s="23">
        <v>11.941063</v>
      </c>
      <c r="AR64" s="22" t="s">
        <v>0</v>
      </c>
      <c r="AS64" s="22" t="s">
        <v>0</v>
      </c>
      <c r="AT64" s="22" t="s">
        <v>0</v>
      </c>
      <c r="AU64" s="22" t="s">
        <v>0</v>
      </c>
      <c r="AV64" s="22" t="s">
        <v>0</v>
      </c>
      <c r="AW64" s="22" t="s">
        <v>0</v>
      </c>
      <c r="AX64" s="4">
        <v>143000</v>
      </c>
      <c r="AY64" s="4">
        <f t="shared" si="4"/>
        <v>2.305734888145127</v>
      </c>
    </row>
    <row r="65" spans="1:51" ht="12.75" customHeight="1">
      <c r="A65" s="22" t="s">
        <v>167</v>
      </c>
      <c r="B65" s="22" t="s">
        <v>64</v>
      </c>
      <c r="C65" s="22">
        <f t="shared" si="9"/>
        <v>0.3116520833333334</v>
      </c>
      <c r="D65" s="22">
        <f t="shared" si="11"/>
        <v>0.31539389000000007</v>
      </c>
      <c r="E65" s="22">
        <f t="shared" si="12"/>
        <v>0.3171118066666667</v>
      </c>
      <c r="F65" s="22">
        <f t="shared" si="10"/>
        <v>0.31112837000000004</v>
      </c>
      <c r="G65" s="22" t="s">
        <v>0</v>
      </c>
      <c r="H65" s="22" t="s">
        <v>0</v>
      </c>
      <c r="I65" s="22" t="s">
        <v>0</v>
      </c>
      <c r="J65" s="22" t="s">
        <v>0</v>
      </c>
      <c r="K65" s="22" t="s">
        <v>0</v>
      </c>
      <c r="L65" s="22" t="s">
        <v>0</v>
      </c>
      <c r="M65" s="22" t="s">
        <v>0</v>
      </c>
      <c r="N65" s="22" t="s">
        <v>0</v>
      </c>
      <c r="O65" s="22" t="s">
        <v>0</v>
      </c>
      <c r="P65" s="22" t="s">
        <v>0</v>
      </c>
      <c r="Q65" s="23">
        <v>318.50601</v>
      </c>
      <c r="R65" s="22" t="s">
        <v>0</v>
      </c>
      <c r="S65" s="22" t="s">
        <v>0</v>
      </c>
      <c r="T65" s="22" t="s">
        <v>0</v>
      </c>
      <c r="U65" s="22" t="s">
        <v>0</v>
      </c>
      <c r="V65" s="23">
        <v>306.89301</v>
      </c>
      <c r="W65" s="22" t="s">
        <v>0</v>
      </c>
      <c r="X65" s="22" t="s">
        <v>0</v>
      </c>
      <c r="Y65" s="22" t="s">
        <v>0</v>
      </c>
      <c r="Z65" s="22" t="s">
        <v>0</v>
      </c>
      <c r="AA65" s="23">
        <v>325.9364</v>
      </c>
      <c r="AB65" s="22" t="s">
        <v>0</v>
      </c>
      <c r="AC65" s="22" t="s">
        <v>0</v>
      </c>
      <c r="AD65" s="22" t="s">
        <v>0</v>
      </c>
      <c r="AE65" s="22" t="s">
        <v>0</v>
      </c>
      <c r="AF65" s="23">
        <v>310.24014</v>
      </c>
      <c r="AG65" s="22" t="s">
        <v>0</v>
      </c>
      <c r="AH65" s="22" t="s">
        <v>0</v>
      </c>
      <c r="AI65" s="22" t="s">
        <v>0</v>
      </c>
      <c r="AJ65" s="22" t="s">
        <v>0</v>
      </c>
      <c r="AK65" s="23">
        <v>300.96307</v>
      </c>
      <c r="AL65" s="23">
        <v>301.92435</v>
      </c>
      <c r="AM65" s="23">
        <v>303.07022</v>
      </c>
      <c r="AN65" s="23">
        <v>309.44232</v>
      </c>
      <c r="AO65" s="23">
        <v>334.04568</v>
      </c>
      <c r="AP65" s="23">
        <v>307.37387</v>
      </c>
      <c r="AQ65" s="23">
        <v>306.3092</v>
      </c>
      <c r="AR65" s="22" t="s">
        <v>0</v>
      </c>
      <c r="AS65" s="22" t="s">
        <v>0</v>
      </c>
      <c r="AT65" s="22" t="s">
        <v>0</v>
      </c>
      <c r="AU65" s="22" t="s">
        <v>0</v>
      </c>
      <c r="AV65" s="22" t="s">
        <v>0</v>
      </c>
      <c r="AW65" s="22" t="s">
        <v>0</v>
      </c>
      <c r="AX65" s="4">
        <v>33880</v>
      </c>
      <c r="AY65" s="4">
        <f t="shared" si="4"/>
        <v>0.9938274229483037</v>
      </c>
    </row>
    <row r="66" spans="1:51" ht="12.75" customHeight="1">
      <c r="A66" s="22" t="s">
        <v>170</v>
      </c>
      <c r="B66" s="22" t="s">
        <v>65</v>
      </c>
      <c r="C66" s="22">
        <f t="shared" si="9"/>
        <v>0.30685078000000005</v>
      </c>
      <c r="D66" s="22">
        <f t="shared" si="11"/>
        <v>0.3308943875</v>
      </c>
      <c r="E66" s="22">
        <f t="shared" si="12"/>
        <v>0.33349472333333335</v>
      </c>
      <c r="F66" s="22">
        <f t="shared" si="10"/>
        <v>0.29359554250000003</v>
      </c>
      <c r="G66" s="22" t="s">
        <v>0</v>
      </c>
      <c r="H66" s="22" t="s">
        <v>0</v>
      </c>
      <c r="I66" s="22" t="s">
        <v>0</v>
      </c>
      <c r="J66" s="22" t="s">
        <v>0</v>
      </c>
      <c r="K66" s="22" t="s">
        <v>0</v>
      </c>
      <c r="L66" s="22" t="s">
        <v>0</v>
      </c>
      <c r="M66" s="22" t="s">
        <v>0</v>
      </c>
      <c r="N66" s="22" t="s">
        <v>0</v>
      </c>
      <c r="O66" s="22" t="s">
        <v>0</v>
      </c>
      <c r="P66" s="22" t="s">
        <v>0</v>
      </c>
      <c r="Q66" s="23">
        <v>375.17731</v>
      </c>
      <c r="R66" s="22" t="s">
        <v>0</v>
      </c>
      <c r="S66" s="22" t="s">
        <v>0</v>
      </c>
      <c r="T66" s="22" t="s">
        <v>0</v>
      </c>
      <c r="U66" s="22" t="s">
        <v>0</v>
      </c>
      <c r="V66" s="23">
        <v>291.5452</v>
      </c>
      <c r="W66" s="22" t="s">
        <v>0</v>
      </c>
      <c r="X66" s="22" t="s">
        <v>0</v>
      </c>
      <c r="Y66" s="22" t="s">
        <v>0</v>
      </c>
      <c r="Z66" s="22" t="s">
        <v>0</v>
      </c>
      <c r="AA66" s="23">
        <v>333.76166</v>
      </c>
      <c r="AB66" s="22" t="s">
        <v>0</v>
      </c>
      <c r="AC66" s="22" t="s">
        <v>0</v>
      </c>
      <c r="AD66" s="22" t="s">
        <v>0</v>
      </c>
      <c r="AE66" s="22" t="s">
        <v>0</v>
      </c>
      <c r="AF66" s="23">
        <v>323.09338</v>
      </c>
      <c r="AG66" s="22" t="s">
        <v>0</v>
      </c>
      <c r="AH66" s="22" t="s">
        <v>0</v>
      </c>
      <c r="AI66" s="22" t="s">
        <v>0</v>
      </c>
      <c r="AJ66" s="22" t="s">
        <v>0</v>
      </c>
      <c r="AK66" s="23">
        <v>291.01913</v>
      </c>
      <c r="AL66" s="23">
        <v>262.5676</v>
      </c>
      <c r="AM66" s="23">
        <v>234.78854</v>
      </c>
      <c r="AN66" s="23">
        <v>243.36034</v>
      </c>
      <c r="AO66" s="23">
        <v>240.1377</v>
      </c>
      <c r="AP66" s="23">
        <v>226.508</v>
      </c>
      <c r="AQ66" s="23">
        <v>216.47237</v>
      </c>
      <c r="AR66" s="23">
        <v>218.37543</v>
      </c>
      <c r="AS66" s="23">
        <v>211.45615</v>
      </c>
      <c r="AT66" s="23">
        <v>368.78607</v>
      </c>
      <c r="AU66" s="23">
        <v>362.36105</v>
      </c>
      <c r="AV66" s="22" t="s">
        <v>0</v>
      </c>
      <c r="AW66" s="22" t="s">
        <v>0</v>
      </c>
      <c r="AX66" s="4">
        <v>267990</v>
      </c>
      <c r="AY66" s="4">
        <f t="shared" si="4"/>
        <v>0.9148667908873674</v>
      </c>
    </row>
    <row r="67" spans="1:51" ht="12.75" customHeight="1">
      <c r="A67" s="22" t="s">
        <v>166</v>
      </c>
      <c r="B67" s="22" t="s">
        <v>66</v>
      </c>
      <c r="C67" s="22">
        <f t="shared" si="9"/>
        <v>0.04128674933333334</v>
      </c>
      <c r="D67" s="22">
        <f t="shared" si="11"/>
        <v>0.0428193685</v>
      </c>
      <c r="E67" s="22">
        <f t="shared" si="12"/>
        <v>0.04142464966666667</v>
      </c>
      <c r="F67" s="22">
        <f t="shared" si="10"/>
        <v>0.0425014865</v>
      </c>
      <c r="G67" s="22" t="s">
        <v>0</v>
      </c>
      <c r="H67" s="22" t="s">
        <v>0</v>
      </c>
      <c r="I67" s="22" t="s">
        <v>0</v>
      </c>
      <c r="J67" s="22" t="s">
        <v>0</v>
      </c>
      <c r="K67" s="22" t="s">
        <v>0</v>
      </c>
      <c r="L67" s="22" t="s">
        <v>0</v>
      </c>
      <c r="M67" s="22" t="s">
        <v>0</v>
      </c>
      <c r="N67" s="22" t="s">
        <v>0</v>
      </c>
      <c r="O67" s="22" t="s">
        <v>0</v>
      </c>
      <c r="P67" s="22" t="s">
        <v>0</v>
      </c>
      <c r="Q67" s="23">
        <v>37.682526</v>
      </c>
      <c r="R67" s="22" t="s">
        <v>0</v>
      </c>
      <c r="S67" s="22" t="s">
        <v>0</v>
      </c>
      <c r="T67" s="22" t="s">
        <v>0</v>
      </c>
      <c r="U67" s="22" t="s">
        <v>0</v>
      </c>
      <c r="V67" s="23">
        <v>40.032024</v>
      </c>
      <c r="W67" s="22" t="s">
        <v>0</v>
      </c>
      <c r="X67" s="22" t="s">
        <v>0</v>
      </c>
      <c r="Y67" s="22" t="s">
        <v>0</v>
      </c>
      <c r="Z67" s="22" t="s">
        <v>0</v>
      </c>
      <c r="AA67" s="23">
        <v>46.559399</v>
      </c>
      <c r="AB67" s="22" t="s">
        <v>0</v>
      </c>
      <c r="AC67" s="22" t="s">
        <v>0</v>
      </c>
      <c r="AD67" s="22" t="s">
        <v>0</v>
      </c>
      <c r="AE67" s="22" t="s">
        <v>0</v>
      </c>
      <c r="AF67" s="23">
        <v>47.003525</v>
      </c>
      <c r="AG67" s="22" t="s">
        <v>0</v>
      </c>
      <c r="AH67" s="22" t="s">
        <v>0</v>
      </c>
      <c r="AI67" s="22" t="s">
        <v>0</v>
      </c>
      <c r="AJ67" s="22" t="s">
        <v>0</v>
      </c>
      <c r="AK67" s="23">
        <v>47.071129</v>
      </c>
      <c r="AL67" s="23">
        <v>38.082859</v>
      </c>
      <c r="AM67" s="23">
        <v>32.041882</v>
      </c>
      <c r="AN67" s="23">
        <v>26.325804</v>
      </c>
      <c r="AO67" s="23">
        <v>30.221172</v>
      </c>
      <c r="AP67" s="23">
        <v>29.371893</v>
      </c>
      <c r="AQ67" s="23">
        <v>29.656643</v>
      </c>
      <c r="AR67" s="22" t="s">
        <v>0</v>
      </c>
      <c r="AS67" s="22" t="s">
        <v>0</v>
      </c>
      <c r="AT67" s="22" t="s">
        <v>0</v>
      </c>
      <c r="AU67" s="22" t="s">
        <v>0</v>
      </c>
      <c r="AV67" s="22" t="s">
        <v>0</v>
      </c>
      <c r="AW67" s="22" t="s">
        <v>0</v>
      </c>
      <c r="AX67" s="4">
        <v>121400</v>
      </c>
      <c r="AY67" s="4">
        <f aca="true" t="shared" si="13" ref="AY67:AY100">LN(AP67)/LN(Q67)</f>
        <v>0.9313461560972119</v>
      </c>
    </row>
    <row r="68" spans="1:51" ht="12.75" customHeight="1">
      <c r="A68" s="22" t="s">
        <v>164</v>
      </c>
      <c r="B68" s="22" t="s">
        <v>67</v>
      </c>
      <c r="C68" s="22">
        <f t="shared" si="9"/>
        <v>0.0005527154066666668</v>
      </c>
      <c r="D68" s="22">
        <f t="shared" si="11"/>
        <v>0.0006219774500000001</v>
      </c>
      <c r="E68" s="22">
        <f t="shared" si="12"/>
        <v>0.0006265765833333334</v>
      </c>
      <c r="F68" s="22">
        <f t="shared" si="10"/>
        <v>0.0004926638975000001</v>
      </c>
      <c r="G68" s="22" t="s">
        <v>0</v>
      </c>
      <c r="H68" s="22" t="s">
        <v>0</v>
      </c>
      <c r="I68" s="22" t="s">
        <v>0</v>
      </c>
      <c r="J68" s="22" t="s">
        <v>0</v>
      </c>
      <c r="K68" s="22" t="s">
        <v>0</v>
      </c>
      <c r="L68" s="22" t="s">
        <v>0</v>
      </c>
      <c r="M68" s="22" t="s">
        <v>0</v>
      </c>
      <c r="N68" s="22" t="s">
        <v>0</v>
      </c>
      <c r="O68" s="22" t="s">
        <v>0</v>
      </c>
      <c r="P68" s="22" t="s">
        <v>0</v>
      </c>
      <c r="Q68" s="23">
        <v>0.72219545</v>
      </c>
      <c r="R68" s="22" t="s">
        <v>0</v>
      </c>
      <c r="S68" s="22" t="s">
        <v>0</v>
      </c>
      <c r="T68" s="22" t="s">
        <v>0</v>
      </c>
      <c r="U68" s="22" t="s">
        <v>0</v>
      </c>
      <c r="V68" s="23">
        <v>0.6234414</v>
      </c>
      <c r="W68" s="22" t="s">
        <v>0</v>
      </c>
      <c r="X68" s="22" t="s">
        <v>0</v>
      </c>
      <c r="Y68" s="22" t="s">
        <v>0</v>
      </c>
      <c r="Z68" s="22" t="s">
        <v>0</v>
      </c>
      <c r="AA68" s="23">
        <v>0.5340929</v>
      </c>
      <c r="AB68" s="22" t="s">
        <v>0</v>
      </c>
      <c r="AC68" s="22" t="s">
        <v>0</v>
      </c>
      <c r="AD68" s="22" t="s">
        <v>0</v>
      </c>
      <c r="AE68" s="22" t="s">
        <v>0</v>
      </c>
      <c r="AF68" s="23">
        <v>0.60818005</v>
      </c>
      <c r="AG68" s="22" t="s">
        <v>0</v>
      </c>
      <c r="AH68" s="22" t="s">
        <v>0</v>
      </c>
      <c r="AI68" s="22" t="s">
        <v>0</v>
      </c>
      <c r="AJ68" s="22" t="s">
        <v>0</v>
      </c>
      <c r="AK68" s="23">
        <v>0.38925651</v>
      </c>
      <c r="AL68" s="23">
        <v>0.37747055</v>
      </c>
      <c r="AM68" s="23">
        <v>0.365255</v>
      </c>
      <c r="AN68" s="23">
        <v>0.35297772</v>
      </c>
      <c r="AO68" s="23">
        <v>0.34093234</v>
      </c>
      <c r="AP68" s="23">
        <v>0.43912613</v>
      </c>
      <c r="AQ68" s="23">
        <v>0.2120567</v>
      </c>
      <c r="AR68" s="22" t="s">
        <v>0</v>
      </c>
      <c r="AS68" s="22" t="s">
        <v>0</v>
      </c>
      <c r="AT68" s="22" t="s">
        <v>0</v>
      </c>
      <c r="AU68" s="22" t="s">
        <v>0</v>
      </c>
      <c r="AV68" s="22" t="s">
        <v>0</v>
      </c>
      <c r="AW68" s="22" t="s">
        <v>0</v>
      </c>
      <c r="AX68" s="4">
        <v>1266700</v>
      </c>
      <c r="AY68" s="4">
        <f t="shared" si="13"/>
        <v>2.528636189965508</v>
      </c>
    </row>
    <row r="69" spans="1:51" ht="12.75" customHeight="1">
      <c r="A69" s="22" t="s">
        <v>165</v>
      </c>
      <c r="B69" s="22" t="s">
        <v>68</v>
      </c>
      <c r="C69" s="22">
        <f t="shared" si="9"/>
        <v>0.0143944198</v>
      </c>
      <c r="D69" s="22">
        <f t="shared" si="11"/>
        <v>0.0127926532</v>
      </c>
      <c r="E69" s="22">
        <f t="shared" si="12"/>
        <v>0.011447626933333331</v>
      </c>
      <c r="F69" s="22">
        <f t="shared" si="10"/>
        <v>0.016871092</v>
      </c>
      <c r="G69" s="22" t="s">
        <v>0</v>
      </c>
      <c r="H69" s="22" t="s">
        <v>0</v>
      </c>
      <c r="I69" s="22" t="s">
        <v>0</v>
      </c>
      <c r="J69" s="22" t="s">
        <v>0</v>
      </c>
      <c r="K69" s="22" t="s">
        <v>0</v>
      </c>
      <c r="L69" s="22" t="s">
        <v>0</v>
      </c>
      <c r="M69" s="22" t="s">
        <v>0</v>
      </c>
      <c r="N69" s="22" t="s">
        <v>0</v>
      </c>
      <c r="O69" s="22" t="s">
        <v>0</v>
      </c>
      <c r="P69" s="22" t="s">
        <v>0</v>
      </c>
      <c r="Q69" s="23">
        <v>8.2683458</v>
      </c>
      <c r="R69" s="22" t="s">
        <v>0</v>
      </c>
      <c r="S69" s="22" t="s">
        <v>0</v>
      </c>
      <c r="T69" s="22" t="s">
        <v>0</v>
      </c>
      <c r="U69" s="22" t="s">
        <v>0</v>
      </c>
      <c r="V69" s="23">
        <v>10.613805</v>
      </c>
      <c r="W69" s="22" t="s">
        <v>0</v>
      </c>
      <c r="X69" s="22" t="s">
        <v>0</v>
      </c>
      <c r="Y69" s="22" t="s">
        <v>0</v>
      </c>
      <c r="Z69" s="22" t="s">
        <v>0</v>
      </c>
      <c r="AA69" s="23">
        <v>15.46073</v>
      </c>
      <c r="AB69" s="22" t="s">
        <v>0</v>
      </c>
      <c r="AC69" s="22" t="s">
        <v>0</v>
      </c>
      <c r="AD69" s="22" t="s">
        <v>0</v>
      </c>
      <c r="AE69" s="22" t="s">
        <v>0</v>
      </c>
      <c r="AF69" s="23">
        <v>16.827732</v>
      </c>
      <c r="AG69" s="22" t="s">
        <v>0</v>
      </c>
      <c r="AH69" s="22" t="s">
        <v>0</v>
      </c>
      <c r="AI69" s="22" t="s">
        <v>0</v>
      </c>
      <c r="AJ69" s="22" t="s">
        <v>0</v>
      </c>
      <c r="AK69" s="23">
        <v>17.670967</v>
      </c>
      <c r="AL69" s="23">
        <v>18.18494</v>
      </c>
      <c r="AM69" s="23">
        <v>18.157991</v>
      </c>
      <c r="AN69" s="23">
        <v>18.113892</v>
      </c>
      <c r="AO69" s="23">
        <v>18.053453</v>
      </c>
      <c r="AP69" s="23">
        <v>17.524939</v>
      </c>
      <c r="AQ69" s="23">
        <v>23.93107</v>
      </c>
      <c r="AR69" s="22" t="s">
        <v>0</v>
      </c>
      <c r="AS69" s="22" t="s">
        <v>0</v>
      </c>
      <c r="AT69" s="22" t="s">
        <v>0</v>
      </c>
      <c r="AU69" s="22" t="s">
        <v>0</v>
      </c>
      <c r="AV69" s="22" t="s">
        <v>0</v>
      </c>
      <c r="AW69" s="22" t="s">
        <v>0</v>
      </c>
      <c r="AX69" s="4">
        <v>910770</v>
      </c>
      <c r="AY69" s="4">
        <f t="shared" si="13"/>
        <v>1.355604161847392</v>
      </c>
    </row>
    <row r="70" spans="1:51" ht="12.75" customHeight="1">
      <c r="A70" s="22" t="s">
        <v>168</v>
      </c>
      <c r="B70" s="22" t="s">
        <v>69</v>
      </c>
      <c r="C70" s="22">
        <f t="shared" si="9"/>
        <v>0.49763318</v>
      </c>
      <c r="D70" s="22">
        <f t="shared" si="11"/>
        <v>0.44585893499999996</v>
      </c>
      <c r="E70" s="22">
        <f t="shared" si="12"/>
        <v>0.4243204566666666</v>
      </c>
      <c r="F70" s="22">
        <f t="shared" si="10"/>
        <v>0.54382908</v>
      </c>
      <c r="G70" s="22" t="s">
        <v>0</v>
      </c>
      <c r="H70" s="22" t="s">
        <v>0</v>
      </c>
      <c r="I70" s="22" t="s">
        <v>0</v>
      </c>
      <c r="J70" s="22" t="s">
        <v>0</v>
      </c>
      <c r="K70" s="22" t="s">
        <v>0</v>
      </c>
      <c r="L70" s="22" t="s">
        <v>0</v>
      </c>
      <c r="M70" s="22" t="s">
        <v>0</v>
      </c>
      <c r="N70" s="22" t="s">
        <v>0</v>
      </c>
      <c r="O70" s="22" t="s">
        <v>0</v>
      </c>
      <c r="P70" s="22" t="s">
        <v>0</v>
      </c>
      <c r="Q70" s="23">
        <v>396.95642</v>
      </c>
      <c r="R70" s="22" t="s">
        <v>0</v>
      </c>
      <c r="S70" s="22" t="s">
        <v>0</v>
      </c>
      <c r="T70" s="22" t="s">
        <v>0</v>
      </c>
      <c r="U70" s="22" t="s">
        <v>0</v>
      </c>
      <c r="V70" s="23">
        <v>413.52634</v>
      </c>
      <c r="W70" s="22" t="s">
        <v>0</v>
      </c>
      <c r="X70" s="22" t="s">
        <v>0</v>
      </c>
      <c r="Y70" s="22" t="s">
        <v>0</v>
      </c>
      <c r="Z70" s="22" t="s">
        <v>0</v>
      </c>
      <c r="AA70" s="23">
        <v>462.47861</v>
      </c>
      <c r="AB70" s="22" t="s">
        <v>0</v>
      </c>
      <c r="AC70" s="22" t="s">
        <v>0</v>
      </c>
      <c r="AD70" s="22" t="s">
        <v>0</v>
      </c>
      <c r="AE70" s="22" t="s">
        <v>0</v>
      </c>
      <c r="AF70" s="23">
        <v>510.47437</v>
      </c>
      <c r="AG70" s="22" t="s">
        <v>0</v>
      </c>
      <c r="AH70" s="22" t="s">
        <v>0</v>
      </c>
      <c r="AI70" s="22" t="s">
        <v>0</v>
      </c>
      <c r="AJ70" s="22" t="s">
        <v>0</v>
      </c>
      <c r="AK70" s="23">
        <v>610.1615</v>
      </c>
      <c r="AL70" s="23">
        <v>591.54797</v>
      </c>
      <c r="AM70" s="23">
        <v>606.56964</v>
      </c>
      <c r="AN70" s="23">
        <v>608.30243</v>
      </c>
      <c r="AO70" s="23">
        <v>604.85175</v>
      </c>
      <c r="AP70" s="23">
        <v>592.20184</v>
      </c>
      <c r="AQ70" s="23">
        <v>588.45013</v>
      </c>
      <c r="AR70" s="23">
        <v>591.04065</v>
      </c>
      <c r="AS70" s="23">
        <v>585.39496</v>
      </c>
      <c r="AT70" s="23">
        <v>582.3833</v>
      </c>
      <c r="AU70" s="23">
        <v>569.47479</v>
      </c>
      <c r="AV70" s="22" t="s">
        <v>0</v>
      </c>
      <c r="AW70" s="22" t="s">
        <v>0</v>
      </c>
      <c r="AX70" s="4">
        <v>306250</v>
      </c>
      <c r="AY70" s="4">
        <f t="shared" si="13"/>
        <v>1.0668503709571346</v>
      </c>
    </row>
    <row r="71" spans="1:51" ht="12.75" customHeight="1">
      <c r="A71" s="22" t="s">
        <v>171</v>
      </c>
      <c r="B71" s="22" t="s">
        <v>70</v>
      </c>
      <c r="C71" s="22">
        <f t="shared" si="9"/>
        <v>0.015398539999999999</v>
      </c>
      <c r="D71" s="22">
        <f t="shared" si="11"/>
        <v>0.01314985725</v>
      </c>
      <c r="E71" s="22">
        <f t="shared" si="12"/>
        <v>0.013492821333333333</v>
      </c>
      <c r="F71" s="22">
        <f t="shared" si="10"/>
        <v>0.016096759999999998</v>
      </c>
      <c r="G71" s="22" t="s">
        <v>0</v>
      </c>
      <c r="H71" s="22" t="s">
        <v>0</v>
      </c>
      <c r="I71" s="22" t="s">
        <v>0</v>
      </c>
      <c r="J71" s="22" t="s">
        <v>0</v>
      </c>
      <c r="K71" s="22" t="s">
        <v>0</v>
      </c>
      <c r="L71" s="22" t="s">
        <v>0</v>
      </c>
      <c r="M71" s="22" t="s">
        <v>0</v>
      </c>
      <c r="N71" s="22" t="s">
        <v>0</v>
      </c>
      <c r="O71" s="22" t="s">
        <v>0</v>
      </c>
      <c r="P71" s="22" t="s">
        <v>0</v>
      </c>
      <c r="Q71" s="23">
        <v>14.024782</v>
      </c>
      <c r="R71" s="22" t="s">
        <v>0</v>
      </c>
      <c r="S71" s="22" t="s">
        <v>0</v>
      </c>
      <c r="T71" s="22" t="s">
        <v>0</v>
      </c>
      <c r="U71" s="22" t="s">
        <v>0</v>
      </c>
      <c r="V71" s="23">
        <v>13.979418</v>
      </c>
      <c r="W71" s="22" t="s">
        <v>0</v>
      </c>
      <c r="X71" s="22" t="s">
        <v>0</v>
      </c>
      <c r="Y71" s="22" t="s">
        <v>0</v>
      </c>
      <c r="Z71" s="22" t="s">
        <v>0</v>
      </c>
      <c r="AA71" s="23">
        <v>12.474264</v>
      </c>
      <c r="AB71" s="22" t="s">
        <v>0</v>
      </c>
      <c r="AC71" s="22" t="s">
        <v>0</v>
      </c>
      <c r="AD71" s="22" t="s">
        <v>0</v>
      </c>
      <c r="AE71" s="22" t="s">
        <v>0</v>
      </c>
      <c r="AF71" s="23">
        <v>12.120965</v>
      </c>
      <c r="AG71" s="22" t="s">
        <v>0</v>
      </c>
      <c r="AH71" s="22" t="s">
        <v>0</v>
      </c>
      <c r="AI71" s="22" t="s">
        <v>0</v>
      </c>
      <c r="AJ71" s="22" t="s">
        <v>0</v>
      </c>
      <c r="AK71" s="23">
        <v>16.911312</v>
      </c>
      <c r="AL71" s="22" t="s">
        <v>0</v>
      </c>
      <c r="AM71" s="23">
        <v>25.140461</v>
      </c>
      <c r="AN71" s="23">
        <v>24.389372</v>
      </c>
      <c r="AO71" s="23">
        <v>23.785227</v>
      </c>
      <c r="AP71" s="23">
        <v>22.880499</v>
      </c>
      <c r="AQ71" s="22" t="s">
        <v>0</v>
      </c>
      <c r="AR71" s="23">
        <v>27.182079</v>
      </c>
      <c r="AS71" s="22" t="s">
        <v>0</v>
      </c>
      <c r="AT71" s="23">
        <v>40.41077</v>
      </c>
      <c r="AU71" s="22" t="s">
        <v>0</v>
      </c>
      <c r="AV71" s="22" t="s">
        <v>0</v>
      </c>
      <c r="AW71" s="22" t="s">
        <v>0</v>
      </c>
      <c r="AX71" s="4">
        <v>770880</v>
      </c>
      <c r="AY71" s="4">
        <f t="shared" si="13"/>
        <v>1.1853431786952824</v>
      </c>
    </row>
    <row r="72" spans="1:51" ht="12.75" customHeight="1">
      <c r="A72" s="22" t="s">
        <v>172</v>
      </c>
      <c r="B72" s="22" t="s">
        <v>71</v>
      </c>
      <c r="C72" s="22">
        <f t="shared" si="9"/>
        <v>0.08170267316666667</v>
      </c>
      <c r="D72" s="22">
        <f t="shared" si="11"/>
        <v>0.082955337</v>
      </c>
      <c r="E72" s="22">
        <f t="shared" si="12"/>
        <v>0.07292060600000001</v>
      </c>
      <c r="F72" s="22">
        <f t="shared" si="10"/>
        <v>0.081966119</v>
      </c>
      <c r="G72" s="22" t="s">
        <v>0</v>
      </c>
      <c r="H72" s="22" t="s">
        <v>0</v>
      </c>
      <c r="I72" s="22" t="s">
        <v>0</v>
      </c>
      <c r="J72" s="22" t="s">
        <v>0</v>
      </c>
      <c r="K72" s="22" t="s">
        <v>0</v>
      </c>
      <c r="L72" s="22" t="s">
        <v>0</v>
      </c>
      <c r="M72" s="22" t="s">
        <v>0</v>
      </c>
      <c r="N72" s="22" t="s">
        <v>0</v>
      </c>
      <c r="O72" s="22" t="s">
        <v>0</v>
      </c>
      <c r="P72" s="22" t="s">
        <v>0</v>
      </c>
      <c r="Q72" s="23">
        <v>86.321381</v>
      </c>
      <c r="R72" s="22" t="s">
        <v>0</v>
      </c>
      <c r="S72" s="22" t="s">
        <v>0</v>
      </c>
      <c r="T72" s="22" t="s">
        <v>0</v>
      </c>
      <c r="U72" s="22" t="s">
        <v>0</v>
      </c>
      <c r="V72" s="23">
        <v>76.030182</v>
      </c>
      <c r="W72" s="22" t="s">
        <v>0</v>
      </c>
      <c r="X72" s="22" t="s">
        <v>0</v>
      </c>
      <c r="Y72" s="22" t="s">
        <v>0</v>
      </c>
      <c r="Z72" s="22" t="s">
        <v>0</v>
      </c>
      <c r="AA72" s="23">
        <v>56.410255</v>
      </c>
      <c r="AB72" s="22" t="s">
        <v>0</v>
      </c>
      <c r="AC72" s="22" t="s">
        <v>0</v>
      </c>
      <c r="AD72" s="22" t="s">
        <v>0</v>
      </c>
      <c r="AE72" s="22" t="s">
        <v>0</v>
      </c>
      <c r="AF72" s="23">
        <v>113.05953</v>
      </c>
      <c r="AG72" s="22" t="s">
        <v>0</v>
      </c>
      <c r="AH72" s="22" t="s">
        <v>0</v>
      </c>
      <c r="AI72" s="22" t="s">
        <v>0</v>
      </c>
      <c r="AJ72" s="22" t="s">
        <v>0</v>
      </c>
      <c r="AK72" s="23">
        <v>97.581314</v>
      </c>
      <c r="AL72" s="23">
        <v>94.056831</v>
      </c>
      <c r="AM72" s="23">
        <v>89.473793</v>
      </c>
      <c r="AN72" s="23">
        <v>86.648285</v>
      </c>
      <c r="AO72" s="23">
        <v>61.889805</v>
      </c>
      <c r="AP72" s="23">
        <v>60.813377</v>
      </c>
      <c r="AQ72" s="23">
        <v>62.079281</v>
      </c>
      <c r="AR72" s="22" t="s">
        <v>0</v>
      </c>
      <c r="AS72" s="22" t="s">
        <v>0</v>
      </c>
      <c r="AT72" s="22" t="s">
        <v>0</v>
      </c>
      <c r="AU72" s="22" t="s">
        <v>0</v>
      </c>
      <c r="AV72" s="22" t="s">
        <v>0</v>
      </c>
      <c r="AW72" s="22" t="s">
        <v>0</v>
      </c>
      <c r="AX72" s="4">
        <v>74430</v>
      </c>
      <c r="AY72" s="4">
        <f t="shared" si="13"/>
        <v>0.9214308067997004</v>
      </c>
    </row>
    <row r="73" spans="1:51" ht="12.75" customHeight="1">
      <c r="A73" s="22" t="s">
        <v>175</v>
      </c>
      <c r="B73" s="22" t="s">
        <v>72</v>
      </c>
      <c r="C73" s="22">
        <f t="shared" si="9"/>
        <v>0.010500686933333333</v>
      </c>
      <c r="D73" s="22">
        <f t="shared" si="11"/>
        <v>0.00907800815</v>
      </c>
      <c r="E73" s="22">
        <f t="shared" si="12"/>
        <v>0.007836585533333334</v>
      </c>
      <c r="F73" s="22">
        <f t="shared" si="10"/>
        <v>0.012060888825</v>
      </c>
      <c r="G73" s="22" t="s">
        <v>0</v>
      </c>
      <c r="H73" s="22" t="s">
        <v>0</v>
      </c>
      <c r="I73" s="22" t="s">
        <v>0</v>
      </c>
      <c r="J73" s="22" t="s">
        <v>0</v>
      </c>
      <c r="K73" s="22" t="s">
        <v>0</v>
      </c>
      <c r="L73" s="22" t="s">
        <v>0</v>
      </c>
      <c r="M73" s="22" t="s">
        <v>0</v>
      </c>
      <c r="N73" s="22" t="s">
        <v>0</v>
      </c>
      <c r="O73" s="22" t="s">
        <v>0</v>
      </c>
      <c r="P73" s="22" t="s">
        <v>0</v>
      </c>
      <c r="Q73" s="23">
        <v>7.4318743</v>
      </c>
      <c r="R73" s="22" t="s">
        <v>0</v>
      </c>
      <c r="S73" s="22" t="s">
        <v>0</v>
      </c>
      <c r="T73" s="22" t="s">
        <v>0</v>
      </c>
      <c r="U73" s="22" t="s">
        <v>0</v>
      </c>
      <c r="V73" s="23">
        <v>7.328692</v>
      </c>
      <c r="W73" s="22" t="s">
        <v>0</v>
      </c>
      <c r="X73" s="22" t="s">
        <v>0</v>
      </c>
      <c r="Y73" s="22" t="s">
        <v>0</v>
      </c>
      <c r="Z73" s="22" t="s">
        <v>0</v>
      </c>
      <c r="AA73" s="23">
        <v>8.7491903</v>
      </c>
      <c r="AB73" s="22" t="s">
        <v>0</v>
      </c>
      <c r="AC73" s="22" t="s">
        <v>0</v>
      </c>
      <c r="AD73" s="22" t="s">
        <v>0</v>
      </c>
      <c r="AE73" s="22" t="s">
        <v>0</v>
      </c>
      <c r="AF73" s="23">
        <v>12.802276</v>
      </c>
      <c r="AG73" s="22" t="s">
        <v>0</v>
      </c>
      <c r="AH73" s="22" t="s">
        <v>0</v>
      </c>
      <c r="AI73" s="22" t="s">
        <v>0</v>
      </c>
      <c r="AJ73" s="22" t="s">
        <v>0</v>
      </c>
      <c r="AK73" s="23">
        <v>12.311558</v>
      </c>
      <c r="AL73" s="23">
        <v>12.260942</v>
      </c>
      <c r="AM73" s="23">
        <v>15.308331</v>
      </c>
      <c r="AN73" s="23">
        <v>14.923702</v>
      </c>
      <c r="AO73" s="23">
        <v>14.76776</v>
      </c>
      <c r="AP73" s="23">
        <v>14.380531</v>
      </c>
      <c r="AQ73" s="23">
        <v>14.009315</v>
      </c>
      <c r="AR73" s="22" t="s">
        <v>0</v>
      </c>
      <c r="AS73" s="22" t="s">
        <v>0</v>
      </c>
      <c r="AT73" s="22" t="s">
        <v>0</v>
      </c>
      <c r="AU73" s="22" t="s">
        <v>0</v>
      </c>
      <c r="AV73" s="22" t="s">
        <v>0</v>
      </c>
      <c r="AW73" s="22" t="s">
        <v>0</v>
      </c>
      <c r="AX73" s="4">
        <v>452860</v>
      </c>
      <c r="AY73" s="4">
        <f t="shared" si="13"/>
        <v>1.3290978168617724</v>
      </c>
    </row>
    <row r="74" spans="1:51" ht="12.75" customHeight="1">
      <c r="A74" s="22" t="s">
        <v>177</v>
      </c>
      <c r="B74" s="22" t="s">
        <v>73</v>
      </c>
      <c r="C74" s="22">
        <f t="shared" si="9"/>
        <v>0.05279614883333334</v>
      </c>
      <c r="D74" s="22">
        <f t="shared" si="11"/>
        <v>0.059060769000000006</v>
      </c>
      <c r="E74" s="22">
        <f t="shared" si="12"/>
        <v>0.06304620466666667</v>
      </c>
      <c r="F74" s="22">
        <f t="shared" si="10"/>
        <v>0.0447547845</v>
      </c>
      <c r="G74" s="22" t="s">
        <v>0</v>
      </c>
      <c r="H74" s="22" t="s">
        <v>0</v>
      </c>
      <c r="I74" s="22" t="s">
        <v>0</v>
      </c>
      <c r="J74" s="22" t="s">
        <v>0</v>
      </c>
      <c r="K74" s="22" t="s">
        <v>0</v>
      </c>
      <c r="L74" s="22" t="s">
        <v>0</v>
      </c>
      <c r="M74" s="22" t="s">
        <v>0</v>
      </c>
      <c r="N74" s="22" t="s">
        <v>0</v>
      </c>
      <c r="O74" s="22" t="s">
        <v>0</v>
      </c>
      <c r="P74" s="22" t="s">
        <v>0</v>
      </c>
      <c r="Q74" s="23">
        <v>85.106384</v>
      </c>
      <c r="R74" s="22" t="s">
        <v>0</v>
      </c>
      <c r="S74" s="22" t="s">
        <v>0</v>
      </c>
      <c r="T74" s="22" t="s">
        <v>0</v>
      </c>
      <c r="U74" s="22" t="s">
        <v>0</v>
      </c>
      <c r="V74" s="23">
        <v>52.651371</v>
      </c>
      <c r="W74" s="22" t="s">
        <v>0</v>
      </c>
      <c r="X74" s="22" t="s">
        <v>0</v>
      </c>
      <c r="Y74" s="22" t="s">
        <v>0</v>
      </c>
      <c r="Z74" s="22" t="s">
        <v>0</v>
      </c>
      <c r="AA74" s="23">
        <v>51.380859</v>
      </c>
      <c r="AB74" s="22" t="s">
        <v>0</v>
      </c>
      <c r="AC74" s="22" t="s">
        <v>0</v>
      </c>
      <c r="AD74" s="22" t="s">
        <v>0</v>
      </c>
      <c r="AE74" s="22" t="s">
        <v>0</v>
      </c>
      <c r="AF74" s="23">
        <v>47.104462</v>
      </c>
      <c r="AG74" s="22" t="s">
        <v>0</v>
      </c>
      <c r="AH74" s="22" t="s">
        <v>0</v>
      </c>
      <c r="AI74" s="22" t="s">
        <v>0</v>
      </c>
      <c r="AJ74" s="22" t="s">
        <v>0</v>
      </c>
      <c r="AK74" s="23">
        <v>39.108795</v>
      </c>
      <c r="AL74" s="23">
        <v>37.508255</v>
      </c>
      <c r="AM74" s="23">
        <v>37.580952</v>
      </c>
      <c r="AN74" s="23">
        <v>39.193996</v>
      </c>
      <c r="AO74" s="23">
        <v>43.0825</v>
      </c>
      <c r="AP74" s="23">
        <v>41.425022</v>
      </c>
      <c r="AQ74" s="23">
        <v>42.986881</v>
      </c>
      <c r="AR74" s="22" t="s">
        <v>0</v>
      </c>
      <c r="AS74" s="22" t="s">
        <v>0</v>
      </c>
      <c r="AT74" s="22" t="s">
        <v>0</v>
      </c>
      <c r="AU74" s="22" t="s">
        <v>0</v>
      </c>
      <c r="AV74" s="22" t="s">
        <v>0</v>
      </c>
      <c r="AW74" s="22" t="s">
        <v>0</v>
      </c>
      <c r="AX74" s="4">
        <v>397300</v>
      </c>
      <c r="AY74" s="4">
        <f t="shared" si="13"/>
        <v>0.8379764117582857</v>
      </c>
    </row>
    <row r="75" spans="1:50" ht="12.75" customHeight="1">
      <c r="A75" s="22" t="s">
        <v>173</v>
      </c>
      <c r="B75" s="22" t="s">
        <v>74</v>
      </c>
      <c r="C75" s="22">
        <f t="shared" si="9"/>
        <v>8.153021666666666E-05</v>
      </c>
      <c r="D75" s="22">
        <f t="shared" si="11"/>
        <v>8.08E-05</v>
      </c>
      <c r="E75" s="22">
        <f t="shared" si="12"/>
        <v>8.08E-05</v>
      </c>
      <c r="F75" s="22">
        <f t="shared" si="10"/>
        <v>8.153021666666666E-05</v>
      </c>
      <c r="G75" s="22" t="s">
        <v>0</v>
      </c>
      <c r="H75" s="22" t="s">
        <v>0</v>
      </c>
      <c r="I75" s="22" t="s">
        <v>0</v>
      </c>
      <c r="J75" s="22" t="s">
        <v>0</v>
      </c>
      <c r="K75" s="22" t="s">
        <v>0</v>
      </c>
      <c r="L75" s="22" t="s">
        <v>0</v>
      </c>
      <c r="M75" s="22" t="s">
        <v>0</v>
      </c>
      <c r="N75" s="22" t="s">
        <v>0</v>
      </c>
      <c r="O75" s="22" t="s">
        <v>0</v>
      </c>
      <c r="P75" s="22" t="s">
        <v>0</v>
      </c>
      <c r="Q75" s="22" t="s">
        <v>0</v>
      </c>
      <c r="R75" s="22" t="s">
        <v>0</v>
      </c>
      <c r="S75" s="22" t="s">
        <v>0</v>
      </c>
      <c r="T75" s="22" t="s">
        <v>0</v>
      </c>
      <c r="U75" s="22" t="s">
        <v>0</v>
      </c>
      <c r="V75" s="22" t="s">
        <v>0</v>
      </c>
      <c r="W75" s="22" t="s">
        <v>0</v>
      </c>
      <c r="X75" s="22" t="s">
        <v>0</v>
      </c>
      <c r="Y75" s="22" t="s">
        <v>0</v>
      </c>
      <c r="Z75" s="22" t="s">
        <v>0</v>
      </c>
      <c r="AA75" s="23">
        <v>0.0808</v>
      </c>
      <c r="AB75" s="22" t="s">
        <v>0</v>
      </c>
      <c r="AC75" s="22" t="s">
        <v>0</v>
      </c>
      <c r="AD75" s="22" t="s">
        <v>0</v>
      </c>
      <c r="AE75" s="22" t="s">
        <v>0</v>
      </c>
      <c r="AF75" s="22" t="s">
        <v>0</v>
      </c>
      <c r="AG75" s="22" t="s">
        <v>0</v>
      </c>
      <c r="AH75" s="22" t="s">
        <v>0</v>
      </c>
      <c r="AI75" s="22" t="s">
        <v>0</v>
      </c>
      <c r="AJ75" s="22" t="s">
        <v>0</v>
      </c>
      <c r="AK75" s="23">
        <v>0.0788</v>
      </c>
      <c r="AL75" s="22" t="s">
        <v>0</v>
      </c>
      <c r="AM75" s="22" t="s">
        <v>0</v>
      </c>
      <c r="AN75" s="22" t="s">
        <v>0</v>
      </c>
      <c r="AO75" s="22" t="s">
        <v>0</v>
      </c>
      <c r="AP75" s="23">
        <v>0.08499065</v>
      </c>
      <c r="AQ75" s="23">
        <v>0.0835</v>
      </c>
      <c r="AR75" s="22" t="s">
        <v>0</v>
      </c>
      <c r="AS75" s="22" t="s">
        <v>0</v>
      </c>
      <c r="AT75" s="22" t="s">
        <v>0</v>
      </c>
      <c r="AU75" s="22" t="s">
        <v>0</v>
      </c>
      <c r="AV75" s="22" t="s">
        <v>0</v>
      </c>
      <c r="AW75" s="22" t="s">
        <v>0</v>
      </c>
      <c r="AX75" s="4">
        <v>1280000</v>
      </c>
    </row>
    <row r="76" spans="1:51" ht="12.75" customHeight="1">
      <c r="A76" s="22" t="s">
        <v>174</v>
      </c>
      <c r="B76" s="22" t="s">
        <v>75</v>
      </c>
      <c r="C76" s="22">
        <f t="shared" si="9"/>
        <v>0.039287269666666666</v>
      </c>
      <c r="D76" s="22">
        <f t="shared" si="11"/>
        <v>0.0296414795</v>
      </c>
      <c r="E76" s="22">
        <f t="shared" si="12"/>
        <v>0.026183967666666672</v>
      </c>
      <c r="F76" s="22">
        <f t="shared" si="10"/>
        <v>0.0497020055</v>
      </c>
      <c r="G76" s="22" t="s">
        <v>0</v>
      </c>
      <c r="H76" s="22" t="s">
        <v>0</v>
      </c>
      <c r="I76" s="22" t="s">
        <v>0</v>
      </c>
      <c r="J76" s="22" t="s">
        <v>0</v>
      </c>
      <c r="K76" s="22" t="s">
        <v>0</v>
      </c>
      <c r="L76" s="22" t="s">
        <v>0</v>
      </c>
      <c r="M76" s="22" t="s">
        <v>0</v>
      </c>
      <c r="N76" s="22" t="s">
        <v>0</v>
      </c>
      <c r="O76" s="22" t="s">
        <v>0</v>
      </c>
      <c r="P76" s="22" t="s">
        <v>0</v>
      </c>
      <c r="Q76" s="23">
        <v>16.688097</v>
      </c>
      <c r="R76" s="22" t="s">
        <v>0</v>
      </c>
      <c r="S76" s="22" t="s">
        <v>0</v>
      </c>
      <c r="T76" s="22" t="s">
        <v>0</v>
      </c>
      <c r="U76" s="22" t="s">
        <v>0</v>
      </c>
      <c r="V76" s="23">
        <v>20.227499</v>
      </c>
      <c r="W76" s="22" t="s">
        <v>0</v>
      </c>
      <c r="X76" s="22" t="s">
        <v>0</v>
      </c>
      <c r="Y76" s="22" t="s">
        <v>0</v>
      </c>
      <c r="Z76" s="22" t="s">
        <v>0</v>
      </c>
      <c r="AA76" s="23">
        <v>41.636307</v>
      </c>
      <c r="AB76" s="22" t="s">
        <v>0</v>
      </c>
      <c r="AC76" s="22" t="s">
        <v>0</v>
      </c>
      <c r="AD76" s="22" t="s">
        <v>0</v>
      </c>
      <c r="AE76" s="22" t="s">
        <v>0</v>
      </c>
      <c r="AF76" s="23">
        <v>40.014015</v>
      </c>
      <c r="AG76" s="22" t="s">
        <v>0</v>
      </c>
      <c r="AH76" s="22" t="s">
        <v>0</v>
      </c>
      <c r="AI76" s="22" t="s">
        <v>0</v>
      </c>
      <c r="AJ76" s="22" t="s">
        <v>0</v>
      </c>
      <c r="AK76" s="23">
        <v>55.70118</v>
      </c>
      <c r="AL76" s="23">
        <v>52.854996</v>
      </c>
      <c r="AM76" s="23">
        <v>50.108196</v>
      </c>
      <c r="AN76" s="23">
        <v>67.282829</v>
      </c>
      <c r="AO76" s="23">
        <v>64.148155</v>
      </c>
      <c r="AP76" s="23">
        <v>61.45652</v>
      </c>
      <c r="AQ76" s="23">
        <v>81.608658</v>
      </c>
      <c r="AR76" s="22" t="s">
        <v>0</v>
      </c>
      <c r="AS76" s="22" t="s">
        <v>0</v>
      </c>
      <c r="AT76" s="22" t="s">
        <v>0</v>
      </c>
      <c r="AU76" s="22" t="s">
        <v>0</v>
      </c>
      <c r="AV76" s="22" t="s">
        <v>0</v>
      </c>
      <c r="AW76" s="22" t="s">
        <v>0</v>
      </c>
      <c r="AX76" s="4">
        <v>298170</v>
      </c>
      <c r="AY76" s="4">
        <f t="shared" si="13"/>
        <v>1.4631528079933394</v>
      </c>
    </row>
    <row r="77" spans="1:51" ht="12.75" customHeight="1">
      <c r="A77" s="22" t="s">
        <v>176</v>
      </c>
      <c r="B77" s="22" t="s">
        <v>76</v>
      </c>
      <c r="C77" s="22">
        <f t="shared" si="9"/>
        <v>0.059710627999999995</v>
      </c>
      <c r="D77" s="22">
        <f t="shared" si="11"/>
        <v>0.059964926</v>
      </c>
      <c r="E77" s="22">
        <f t="shared" si="12"/>
        <v>0.066202244</v>
      </c>
      <c r="F77" s="22">
        <f t="shared" si="10"/>
        <v>0.052201787000000006</v>
      </c>
      <c r="G77" s="22" t="s">
        <v>0</v>
      </c>
      <c r="H77" s="22" t="s">
        <v>0</v>
      </c>
      <c r="I77" s="22" t="s">
        <v>0</v>
      </c>
      <c r="J77" s="22" t="s">
        <v>0</v>
      </c>
      <c r="K77" s="22" t="s">
        <v>0</v>
      </c>
      <c r="L77" s="22" t="s">
        <v>0</v>
      </c>
      <c r="M77" s="22" t="s">
        <v>0</v>
      </c>
      <c r="N77" s="22" t="s">
        <v>0</v>
      </c>
      <c r="O77" s="22" t="s">
        <v>0</v>
      </c>
      <c r="P77" s="22" t="s">
        <v>0</v>
      </c>
      <c r="Q77" s="23">
        <v>82.1521</v>
      </c>
      <c r="R77" s="22" t="s">
        <v>0</v>
      </c>
      <c r="S77" s="22" t="s">
        <v>0</v>
      </c>
      <c r="T77" s="22" t="s">
        <v>0</v>
      </c>
      <c r="U77" s="22" t="s">
        <v>0</v>
      </c>
      <c r="V77" s="23">
        <v>67.30452</v>
      </c>
      <c r="W77" s="22" t="s">
        <v>0</v>
      </c>
      <c r="X77" s="22" t="s">
        <v>0</v>
      </c>
      <c r="Y77" s="22" t="s">
        <v>0</v>
      </c>
      <c r="Z77" s="22" t="s">
        <v>0</v>
      </c>
      <c r="AA77" s="23">
        <v>49.150112</v>
      </c>
      <c r="AB77" s="22" t="s">
        <v>0</v>
      </c>
      <c r="AC77" s="22" t="s">
        <v>0</v>
      </c>
      <c r="AD77" s="22" t="s">
        <v>0</v>
      </c>
      <c r="AE77" s="22" t="s">
        <v>0</v>
      </c>
      <c r="AF77" s="23">
        <v>41.252972</v>
      </c>
      <c r="AG77" s="22" t="s">
        <v>0</v>
      </c>
      <c r="AH77" s="22" t="s">
        <v>0</v>
      </c>
      <c r="AI77" s="22" t="s">
        <v>0</v>
      </c>
      <c r="AJ77" s="22" t="s">
        <v>0</v>
      </c>
      <c r="AK77" s="23">
        <v>45.068714</v>
      </c>
      <c r="AL77" s="23">
        <v>51.575642</v>
      </c>
      <c r="AM77" s="23">
        <v>47.126785</v>
      </c>
      <c r="AN77" s="23">
        <v>46.553993</v>
      </c>
      <c r="AO77" s="23">
        <v>40.799839</v>
      </c>
      <c r="AP77" s="23">
        <v>73.33535</v>
      </c>
      <c r="AQ77" s="23">
        <v>74.521652</v>
      </c>
      <c r="AR77" s="23">
        <v>32.00362</v>
      </c>
      <c r="AS77" s="22" t="s">
        <v>0</v>
      </c>
      <c r="AT77" s="22" t="s">
        <v>0</v>
      </c>
      <c r="AU77" s="22" t="s">
        <v>0</v>
      </c>
      <c r="AV77" s="22" t="s">
        <v>0</v>
      </c>
      <c r="AW77" s="22" t="s">
        <v>0</v>
      </c>
      <c r="AX77" s="4">
        <v>91500</v>
      </c>
      <c r="AY77" s="4">
        <f t="shared" si="13"/>
        <v>0.9742479788557441</v>
      </c>
    </row>
    <row r="78" spans="1:50" ht="12.75" customHeight="1">
      <c r="A78" s="22" t="s">
        <v>178</v>
      </c>
      <c r="B78" s="22" t="s">
        <v>77</v>
      </c>
      <c r="C78" s="22">
        <f t="shared" si="9"/>
        <v>0.00015002606000000002</v>
      </c>
      <c r="D78" s="22">
        <v>999</v>
      </c>
      <c r="E78" s="22">
        <v>999</v>
      </c>
      <c r="F78" s="22">
        <f t="shared" si="10"/>
        <v>0.00015002606000000002</v>
      </c>
      <c r="G78" s="22" t="s">
        <v>0</v>
      </c>
      <c r="H78" s="22" t="s">
        <v>0</v>
      </c>
      <c r="I78" s="22" t="s">
        <v>0</v>
      </c>
      <c r="J78" s="22" t="s">
        <v>0</v>
      </c>
      <c r="K78" s="22" t="s">
        <v>0</v>
      </c>
      <c r="L78" s="22" t="s">
        <v>0</v>
      </c>
      <c r="M78" s="22" t="s">
        <v>0</v>
      </c>
      <c r="N78" s="22" t="s">
        <v>0</v>
      </c>
      <c r="O78" s="22" t="s">
        <v>0</v>
      </c>
      <c r="P78" s="22" t="s">
        <v>0</v>
      </c>
      <c r="Q78" s="22" t="s">
        <v>0</v>
      </c>
      <c r="R78" s="22" t="s">
        <v>0</v>
      </c>
      <c r="S78" s="22" t="s">
        <v>0</v>
      </c>
      <c r="T78" s="22" t="s">
        <v>0</v>
      </c>
      <c r="U78" s="22" t="s">
        <v>0</v>
      </c>
      <c r="V78" s="22" t="s">
        <v>0</v>
      </c>
      <c r="W78" s="22" t="s">
        <v>0</v>
      </c>
      <c r="X78" s="22" t="s">
        <v>0</v>
      </c>
      <c r="Y78" s="22" t="s">
        <v>0</v>
      </c>
      <c r="Z78" s="22" t="s">
        <v>0</v>
      </c>
      <c r="AA78" s="22" t="s">
        <v>0</v>
      </c>
      <c r="AB78" s="22" t="s">
        <v>0</v>
      </c>
      <c r="AC78" s="22" t="s">
        <v>0</v>
      </c>
      <c r="AD78" s="22" t="s">
        <v>0</v>
      </c>
      <c r="AE78" s="22" t="s">
        <v>0</v>
      </c>
      <c r="AF78" s="22" t="s">
        <v>0</v>
      </c>
      <c r="AG78" s="22" t="s">
        <v>0</v>
      </c>
      <c r="AH78" s="22" t="s">
        <v>0</v>
      </c>
      <c r="AI78" s="22" t="s">
        <v>0</v>
      </c>
      <c r="AJ78" s="22" t="s">
        <v>0</v>
      </c>
      <c r="AK78" s="23">
        <v>0.14380212</v>
      </c>
      <c r="AL78" s="23">
        <v>0.13986014</v>
      </c>
      <c r="AM78" s="23">
        <v>0.13605443</v>
      </c>
      <c r="AN78" s="23">
        <v>0.132626</v>
      </c>
      <c r="AO78" s="23">
        <v>0.16051364</v>
      </c>
      <c r="AP78" s="23">
        <v>0.15625</v>
      </c>
      <c r="AQ78" s="22" t="s">
        <v>0</v>
      </c>
      <c r="AR78" s="22" t="s">
        <v>0</v>
      </c>
      <c r="AS78" s="22" t="s">
        <v>0</v>
      </c>
      <c r="AT78" s="22" t="s">
        <v>0</v>
      </c>
      <c r="AU78" s="22" t="s">
        <v>0</v>
      </c>
      <c r="AV78" s="22" t="s">
        <v>0</v>
      </c>
      <c r="AW78" s="22" t="s">
        <v>0</v>
      </c>
      <c r="AX78" s="4">
        <v>24670</v>
      </c>
    </row>
    <row r="79" spans="1:51" ht="12.75" customHeight="1">
      <c r="A79" s="22" t="s">
        <v>179</v>
      </c>
      <c r="B79" s="22" t="s">
        <v>78</v>
      </c>
      <c r="C79" s="22">
        <f t="shared" si="9"/>
        <v>0.006209022283333333</v>
      </c>
      <c r="D79" s="22">
        <f aca="true" t="shared" si="14" ref="D79:D100">AVERAGE(Q79,V79,AA79,AF79)/1000</f>
        <v>0.00616138305</v>
      </c>
      <c r="E79" s="22">
        <f aca="true" t="shared" si="15" ref="E79:E100">AVERAGE(Q79,V79,AA79)/1000</f>
        <v>0.005443935566666667</v>
      </c>
      <c r="F79" s="22">
        <f t="shared" si="10"/>
        <v>0.006810574525</v>
      </c>
      <c r="G79" s="22" t="s">
        <v>0</v>
      </c>
      <c r="H79" s="22" t="s">
        <v>0</v>
      </c>
      <c r="I79" s="22" t="s">
        <v>0</v>
      </c>
      <c r="J79" s="22" t="s">
        <v>0</v>
      </c>
      <c r="K79" s="22" t="s">
        <v>0</v>
      </c>
      <c r="L79" s="22" t="s">
        <v>0</v>
      </c>
      <c r="M79" s="22" t="s">
        <v>0</v>
      </c>
      <c r="N79" s="22" t="s">
        <v>0</v>
      </c>
      <c r="O79" s="22" t="s">
        <v>0</v>
      </c>
      <c r="P79" s="22" t="s">
        <v>0</v>
      </c>
      <c r="Q79" s="23">
        <v>4.8100047</v>
      </c>
      <c r="R79" s="22" t="s">
        <v>0</v>
      </c>
      <c r="S79" s="22" t="s">
        <v>0</v>
      </c>
      <c r="T79" s="22" t="s">
        <v>0</v>
      </c>
      <c r="U79" s="22" t="s">
        <v>0</v>
      </c>
      <c r="V79" s="23">
        <v>5.2018309</v>
      </c>
      <c r="W79" s="22" t="s">
        <v>0</v>
      </c>
      <c r="X79" s="22" t="s">
        <v>0</v>
      </c>
      <c r="Y79" s="22" t="s">
        <v>0</v>
      </c>
      <c r="Z79" s="22" t="s">
        <v>0</v>
      </c>
      <c r="AA79" s="23">
        <v>6.3199711</v>
      </c>
      <c r="AB79" s="22" t="s">
        <v>0</v>
      </c>
      <c r="AC79" s="22" t="s">
        <v>0</v>
      </c>
      <c r="AD79" s="22" t="s">
        <v>0</v>
      </c>
      <c r="AE79" s="22" t="s">
        <v>0</v>
      </c>
      <c r="AF79" s="23">
        <v>8.3137255</v>
      </c>
      <c r="AG79" s="22" t="s">
        <v>0</v>
      </c>
      <c r="AH79" s="22" t="s">
        <v>0</v>
      </c>
      <c r="AI79" s="22" t="s">
        <v>0</v>
      </c>
      <c r="AJ79" s="22" t="s">
        <v>0</v>
      </c>
      <c r="AK79" s="23">
        <v>6.8240752</v>
      </c>
      <c r="AL79" s="23">
        <v>6.6873798</v>
      </c>
      <c r="AM79" s="23">
        <v>6.5294781</v>
      </c>
      <c r="AN79" s="23">
        <v>6.3608212</v>
      </c>
      <c r="AO79" s="23">
        <v>5.9427786</v>
      </c>
      <c r="AP79" s="23">
        <v>5.7845263</v>
      </c>
      <c r="AQ79" s="23">
        <v>5.2758632</v>
      </c>
      <c r="AR79" s="22" t="s">
        <v>0</v>
      </c>
      <c r="AS79" s="22" t="s">
        <v>0</v>
      </c>
      <c r="AT79" s="22" t="s">
        <v>0</v>
      </c>
      <c r="AU79" s="22" t="s">
        <v>0</v>
      </c>
      <c r="AV79" s="22" t="s">
        <v>0</v>
      </c>
      <c r="AW79" s="22" t="s">
        <v>0</v>
      </c>
      <c r="AX79" s="4">
        <v>192530</v>
      </c>
      <c r="AY79" s="4">
        <f t="shared" si="13"/>
        <v>1.1174563185714634</v>
      </c>
    </row>
    <row r="80" spans="1:51" ht="12.75" customHeight="1">
      <c r="A80" s="22" t="s">
        <v>181</v>
      </c>
      <c r="B80" s="22" t="s">
        <v>79</v>
      </c>
      <c r="C80" s="22">
        <f t="shared" si="9"/>
        <v>0.0057246302</v>
      </c>
      <c r="D80" s="22">
        <f t="shared" si="14"/>
        <v>0.0068531415500000005</v>
      </c>
      <c r="E80" s="22">
        <f t="shared" si="15"/>
        <v>0.008206943266666666</v>
      </c>
      <c r="F80" s="22">
        <f t="shared" si="10"/>
        <v>0.0032042965500000005</v>
      </c>
      <c r="G80" s="22" t="s">
        <v>0</v>
      </c>
      <c r="H80" s="22" t="s">
        <v>0</v>
      </c>
      <c r="I80" s="22" t="s">
        <v>0</v>
      </c>
      <c r="J80" s="22" t="s">
        <v>0</v>
      </c>
      <c r="K80" s="22" t="s">
        <v>0</v>
      </c>
      <c r="L80" s="22" t="s">
        <v>0</v>
      </c>
      <c r="M80" s="22" t="s">
        <v>0</v>
      </c>
      <c r="N80" s="22" t="s">
        <v>0</v>
      </c>
      <c r="O80" s="22" t="s">
        <v>0</v>
      </c>
      <c r="P80" s="22" t="s">
        <v>0</v>
      </c>
      <c r="Q80" s="23">
        <v>11.29518</v>
      </c>
      <c r="R80" s="22" t="s">
        <v>0</v>
      </c>
      <c r="S80" s="22" t="s">
        <v>0</v>
      </c>
      <c r="T80" s="22" t="s">
        <v>0</v>
      </c>
      <c r="U80" s="22" t="s">
        <v>0</v>
      </c>
      <c r="V80" s="23">
        <v>10.235415</v>
      </c>
      <c r="W80" s="22" t="s">
        <v>0</v>
      </c>
      <c r="X80" s="22" t="s">
        <v>0</v>
      </c>
      <c r="Y80" s="22" t="s">
        <v>0</v>
      </c>
      <c r="Z80" s="22" t="s">
        <v>0</v>
      </c>
      <c r="AA80" s="23">
        <v>3.0902348</v>
      </c>
      <c r="AB80" s="22" t="s">
        <v>0</v>
      </c>
      <c r="AC80" s="22" t="s">
        <v>0</v>
      </c>
      <c r="AD80" s="22" t="s">
        <v>0</v>
      </c>
      <c r="AE80" s="22" t="s">
        <v>0</v>
      </c>
      <c r="AF80" s="23">
        <v>2.7917364</v>
      </c>
      <c r="AG80" s="22" t="s">
        <v>0</v>
      </c>
      <c r="AH80" s="22" t="s">
        <v>0</v>
      </c>
      <c r="AI80" s="22" t="s">
        <v>0</v>
      </c>
      <c r="AJ80" s="22" t="s">
        <v>0</v>
      </c>
      <c r="AK80" s="23">
        <v>2.5006251</v>
      </c>
      <c r="AL80" s="23">
        <v>2.4431956</v>
      </c>
      <c r="AM80" s="23">
        <v>2.3860655</v>
      </c>
      <c r="AN80" s="23">
        <v>2.3293734</v>
      </c>
      <c r="AO80" s="23">
        <v>2.2732439</v>
      </c>
      <c r="AP80" s="23">
        <v>4.4345899</v>
      </c>
      <c r="AQ80" s="23">
        <v>4.3298573</v>
      </c>
      <c r="AR80" s="22" t="s">
        <v>0</v>
      </c>
      <c r="AS80" s="22" t="s">
        <v>0</v>
      </c>
      <c r="AT80" s="22" t="s">
        <v>0</v>
      </c>
      <c r="AU80" s="22" t="s">
        <v>0</v>
      </c>
      <c r="AV80" s="22" t="s">
        <v>0</v>
      </c>
      <c r="AW80" s="22" t="s">
        <v>0</v>
      </c>
      <c r="AX80" s="4">
        <v>71620</v>
      </c>
      <c r="AY80" s="4">
        <f t="shared" si="13"/>
        <v>0.6143581233377731</v>
      </c>
    </row>
    <row r="81" spans="1:51" ht="12.75" customHeight="1">
      <c r="A81" s="22" t="s">
        <v>180</v>
      </c>
      <c r="B81" s="22" t="s">
        <v>80</v>
      </c>
      <c r="C81" s="22">
        <f t="shared" si="9"/>
        <v>0.24484525833333337</v>
      </c>
      <c r="D81" s="22">
        <f t="shared" si="14"/>
        <v>0.23376346</v>
      </c>
      <c r="E81" s="22">
        <f t="shared" si="15"/>
        <v>0.22567097333333333</v>
      </c>
      <c r="F81" s="22">
        <f t="shared" si="10"/>
        <v>0.2694728175</v>
      </c>
      <c r="G81" s="22" t="s">
        <v>0</v>
      </c>
      <c r="H81" s="22" t="s">
        <v>0</v>
      </c>
      <c r="I81" s="22" t="s">
        <v>0</v>
      </c>
      <c r="J81" s="22" t="s">
        <v>0</v>
      </c>
      <c r="K81" s="22" t="s">
        <v>0</v>
      </c>
      <c r="L81" s="22" t="s">
        <v>0</v>
      </c>
      <c r="M81" s="22" t="s">
        <v>0</v>
      </c>
      <c r="N81" s="22" t="s">
        <v>0</v>
      </c>
      <c r="O81" s="22" t="s">
        <v>0</v>
      </c>
      <c r="P81" s="22" t="s">
        <v>0</v>
      </c>
      <c r="Q81" s="23">
        <v>192.77109</v>
      </c>
      <c r="R81" s="22" t="s">
        <v>0</v>
      </c>
      <c r="S81" s="22" t="s">
        <v>0</v>
      </c>
      <c r="T81" s="22" t="s">
        <v>0</v>
      </c>
      <c r="U81" s="22" t="s">
        <v>0</v>
      </c>
      <c r="V81" s="23">
        <v>198.40919</v>
      </c>
      <c r="W81" s="22" t="s">
        <v>0</v>
      </c>
      <c r="X81" s="22" t="s">
        <v>0</v>
      </c>
      <c r="Y81" s="22" t="s">
        <v>0</v>
      </c>
      <c r="Z81" s="22" t="s">
        <v>0</v>
      </c>
      <c r="AA81" s="23">
        <v>285.83264</v>
      </c>
      <c r="AB81" s="22" t="s">
        <v>0</v>
      </c>
      <c r="AC81" s="22" t="s">
        <v>0</v>
      </c>
      <c r="AD81" s="22" t="s">
        <v>0</v>
      </c>
      <c r="AE81" s="22" t="s">
        <v>0</v>
      </c>
      <c r="AF81" s="23">
        <v>258.04092</v>
      </c>
      <c r="AG81" s="22" t="s">
        <v>0</v>
      </c>
      <c r="AH81" s="22" t="s">
        <v>0</v>
      </c>
      <c r="AI81" s="22" t="s">
        <v>0</v>
      </c>
      <c r="AJ81" s="22" t="s">
        <v>0</v>
      </c>
      <c r="AK81" s="23">
        <v>250.41023</v>
      </c>
      <c r="AL81" s="23">
        <v>255.10204</v>
      </c>
      <c r="AM81" s="23">
        <v>287.74753</v>
      </c>
      <c r="AN81" s="23">
        <v>292.91101</v>
      </c>
      <c r="AO81" s="23">
        <v>7.8924294</v>
      </c>
      <c r="AP81" s="23">
        <v>283.60748</v>
      </c>
      <c r="AQ81" s="23">
        <v>298.36511</v>
      </c>
      <c r="AR81" s="22" t="s">
        <v>0</v>
      </c>
      <c r="AS81" s="22" t="s">
        <v>0</v>
      </c>
      <c r="AT81" s="22" t="s">
        <v>0</v>
      </c>
      <c r="AU81" s="22" t="s">
        <v>0</v>
      </c>
      <c r="AV81" s="22" t="s">
        <v>0</v>
      </c>
      <c r="AW81" s="22" t="s">
        <v>0</v>
      </c>
      <c r="AX81" s="4">
        <v>670</v>
      </c>
      <c r="AY81" s="4">
        <f t="shared" si="13"/>
        <v>1.073379738766881</v>
      </c>
    </row>
    <row r="82" spans="1:51" ht="12.75" customHeight="1">
      <c r="A82" s="22" t="s">
        <v>196</v>
      </c>
      <c r="B82" s="22" t="s">
        <v>81</v>
      </c>
      <c r="C82" s="22">
        <f aca="true" t="shared" si="16" ref="C82:C100">AVERAGE(Q82,V82,AA82,AF82,AK82,AP82)/1000</f>
        <v>0.040787208</v>
      </c>
      <c r="D82" s="22">
        <f t="shared" si="14"/>
        <v>0.04335599625</v>
      </c>
      <c r="E82" s="22">
        <f t="shared" si="15"/>
        <v>0.042476391</v>
      </c>
      <c r="F82" s="22">
        <f aca="true" t="shared" si="17" ref="F82:F100">AVERAGE(AA82,AF82,AK82,AP82)/1000</f>
        <v>0.04201571475</v>
      </c>
      <c r="G82" s="22" t="s">
        <v>0</v>
      </c>
      <c r="H82" s="22" t="s">
        <v>0</v>
      </c>
      <c r="I82" s="22" t="s">
        <v>0</v>
      </c>
      <c r="J82" s="22" t="s">
        <v>0</v>
      </c>
      <c r="K82" s="22" t="s">
        <v>0</v>
      </c>
      <c r="L82" s="22" t="s">
        <v>0</v>
      </c>
      <c r="M82" s="22" t="s">
        <v>0</v>
      </c>
      <c r="N82" s="22" t="s">
        <v>0</v>
      </c>
      <c r="O82" s="22" t="s">
        <v>0</v>
      </c>
      <c r="P82" s="22" t="s">
        <v>0</v>
      </c>
      <c r="Q82" s="23">
        <v>36.220402</v>
      </c>
      <c r="R82" s="22" t="s">
        <v>0</v>
      </c>
      <c r="S82" s="22" t="s">
        <v>0</v>
      </c>
      <c r="T82" s="22" t="s">
        <v>0</v>
      </c>
      <c r="U82" s="22" t="s">
        <v>0</v>
      </c>
      <c r="V82" s="23">
        <v>40.439987</v>
      </c>
      <c r="W82" s="22" t="s">
        <v>0</v>
      </c>
      <c r="X82" s="22" t="s">
        <v>0</v>
      </c>
      <c r="Y82" s="22" t="s">
        <v>0</v>
      </c>
      <c r="Z82" s="22" t="s">
        <v>0</v>
      </c>
      <c r="AA82" s="23">
        <v>50.768784</v>
      </c>
      <c r="AB82" s="22" t="s">
        <v>0</v>
      </c>
      <c r="AC82" s="22" t="s">
        <v>0</v>
      </c>
      <c r="AD82" s="22" t="s">
        <v>0</v>
      </c>
      <c r="AE82" s="22" t="s">
        <v>0</v>
      </c>
      <c r="AF82" s="23">
        <v>45.994812</v>
      </c>
      <c r="AG82" s="22" t="s">
        <v>0</v>
      </c>
      <c r="AH82" s="22" t="s">
        <v>0</v>
      </c>
      <c r="AI82" s="22" t="s">
        <v>0</v>
      </c>
      <c r="AJ82" s="22" t="s">
        <v>0</v>
      </c>
      <c r="AK82" s="23">
        <v>38.06818</v>
      </c>
      <c r="AL82" s="23">
        <v>36.122673</v>
      </c>
      <c r="AM82" s="23">
        <v>34.01403</v>
      </c>
      <c r="AN82" s="23">
        <v>33.943714</v>
      </c>
      <c r="AO82" s="23">
        <v>35.159008</v>
      </c>
      <c r="AP82" s="23">
        <v>33.231083</v>
      </c>
      <c r="AQ82" s="23">
        <v>32.270996</v>
      </c>
      <c r="AR82" s="22" t="s">
        <v>0</v>
      </c>
      <c r="AS82" s="22" t="s">
        <v>0</v>
      </c>
      <c r="AT82" s="22" t="s">
        <v>0</v>
      </c>
      <c r="AU82" s="22" t="s">
        <v>0</v>
      </c>
      <c r="AV82" s="22" t="s">
        <v>0</v>
      </c>
      <c r="AW82" s="22" t="s">
        <v>0</v>
      </c>
      <c r="AX82" s="4">
        <v>1214470</v>
      </c>
      <c r="AY82" s="4">
        <f t="shared" si="13"/>
        <v>0.976003917643972</v>
      </c>
    </row>
    <row r="83" spans="1:51" ht="12.75" customHeight="1">
      <c r="A83" s="22" t="s">
        <v>128</v>
      </c>
      <c r="B83" s="22" t="s">
        <v>82</v>
      </c>
      <c r="C83" s="22">
        <f t="shared" si="16"/>
        <v>0.0943106315</v>
      </c>
      <c r="D83" s="22">
        <f t="shared" si="14"/>
        <v>0.09346018025000001</v>
      </c>
      <c r="E83" s="22">
        <f t="shared" si="15"/>
        <v>0.097900388</v>
      </c>
      <c r="F83" s="22">
        <f t="shared" si="17"/>
        <v>0.09135820875</v>
      </c>
      <c r="G83" s="22" t="s">
        <v>0</v>
      </c>
      <c r="H83" s="22" t="s">
        <v>0</v>
      </c>
      <c r="I83" s="22" t="s">
        <v>0</v>
      </c>
      <c r="J83" s="22" t="s">
        <v>0</v>
      </c>
      <c r="K83" s="22" t="s">
        <v>0</v>
      </c>
      <c r="L83" s="22" t="s">
        <v>0</v>
      </c>
      <c r="M83" s="22" t="s">
        <v>0</v>
      </c>
      <c r="N83" s="22" t="s">
        <v>0</v>
      </c>
      <c r="O83" s="22" t="s">
        <v>0</v>
      </c>
      <c r="P83" s="22" t="s">
        <v>0</v>
      </c>
      <c r="Q83" s="23">
        <v>102.13446</v>
      </c>
      <c r="R83" s="22" t="s">
        <v>0</v>
      </c>
      <c r="S83" s="22" t="s">
        <v>0</v>
      </c>
      <c r="T83" s="22" t="s">
        <v>0</v>
      </c>
      <c r="U83" s="22" t="s">
        <v>0</v>
      </c>
      <c r="V83" s="23">
        <v>98.296494</v>
      </c>
      <c r="W83" s="22" t="s">
        <v>0</v>
      </c>
      <c r="X83" s="22" t="s">
        <v>0</v>
      </c>
      <c r="Y83" s="22" t="s">
        <v>0</v>
      </c>
      <c r="Z83" s="22" t="s">
        <v>0</v>
      </c>
      <c r="AA83" s="23">
        <v>93.27021</v>
      </c>
      <c r="AB83" s="22" t="s">
        <v>0</v>
      </c>
      <c r="AC83" s="22" t="s">
        <v>0</v>
      </c>
      <c r="AD83" s="22" t="s">
        <v>0</v>
      </c>
      <c r="AE83" s="22" t="s">
        <v>0</v>
      </c>
      <c r="AF83" s="23">
        <v>80.139557</v>
      </c>
      <c r="AG83" s="22" t="s">
        <v>0</v>
      </c>
      <c r="AH83" s="22" t="s">
        <v>0</v>
      </c>
      <c r="AI83" s="22" t="s">
        <v>0</v>
      </c>
      <c r="AJ83" s="22" t="s">
        <v>0</v>
      </c>
      <c r="AK83" s="23">
        <v>88.835098</v>
      </c>
      <c r="AL83" s="23">
        <v>102.78548</v>
      </c>
      <c r="AM83" s="23">
        <v>105.11204</v>
      </c>
      <c r="AN83" s="23">
        <v>104.90495</v>
      </c>
      <c r="AO83" s="23">
        <v>102.70036</v>
      </c>
      <c r="AP83" s="23">
        <v>103.18797</v>
      </c>
      <c r="AQ83" s="23">
        <v>100.09753</v>
      </c>
      <c r="AR83" s="22" t="s">
        <v>0</v>
      </c>
      <c r="AS83" s="22" t="s">
        <v>0</v>
      </c>
      <c r="AT83" s="23">
        <v>105.05739</v>
      </c>
      <c r="AU83" s="23">
        <v>100.3</v>
      </c>
      <c r="AV83" s="22" t="s">
        <v>0</v>
      </c>
      <c r="AW83" s="22" t="s">
        <v>0</v>
      </c>
      <c r="AX83" s="4">
        <v>499440</v>
      </c>
      <c r="AY83" s="4">
        <f t="shared" si="13"/>
        <v>1.0022182127829955</v>
      </c>
    </row>
    <row r="84" spans="1:51" ht="12.75" customHeight="1">
      <c r="A84" s="22" t="s">
        <v>152</v>
      </c>
      <c r="B84" s="22" t="s">
        <v>83</v>
      </c>
      <c r="C84" s="22">
        <f t="shared" si="16"/>
        <v>0.033391915333333334</v>
      </c>
      <c r="D84" s="22">
        <f t="shared" si="14"/>
        <v>0.034907628</v>
      </c>
      <c r="E84" s="22">
        <f t="shared" si="15"/>
        <v>0.038334879</v>
      </c>
      <c r="F84" s="22">
        <f t="shared" si="17"/>
        <v>0.028970042749999998</v>
      </c>
      <c r="G84" s="22" t="s">
        <v>0</v>
      </c>
      <c r="H84" s="22" t="s">
        <v>0</v>
      </c>
      <c r="I84" s="22" t="s">
        <v>0</v>
      </c>
      <c r="J84" s="22" t="s">
        <v>0</v>
      </c>
      <c r="K84" s="22" t="s">
        <v>0</v>
      </c>
      <c r="L84" s="22" t="s">
        <v>0</v>
      </c>
      <c r="M84" s="22" t="s">
        <v>0</v>
      </c>
      <c r="N84" s="22" t="s">
        <v>0</v>
      </c>
      <c r="O84" s="22" t="s">
        <v>0</v>
      </c>
      <c r="P84" s="22" t="s">
        <v>0</v>
      </c>
      <c r="Q84" s="23">
        <v>48.905228</v>
      </c>
      <c r="R84" s="22" t="s">
        <v>0</v>
      </c>
      <c r="S84" s="22" t="s">
        <v>0</v>
      </c>
      <c r="T84" s="22" t="s">
        <v>0</v>
      </c>
      <c r="U84" s="22" t="s">
        <v>0</v>
      </c>
      <c r="V84" s="23">
        <v>35.566093</v>
      </c>
      <c r="W84" s="22" t="s">
        <v>0</v>
      </c>
      <c r="X84" s="22" t="s">
        <v>0</v>
      </c>
      <c r="Y84" s="22" t="s">
        <v>0</v>
      </c>
      <c r="Z84" s="22" t="s">
        <v>0</v>
      </c>
      <c r="AA84" s="23">
        <v>30.533316</v>
      </c>
      <c r="AB84" s="22" t="s">
        <v>0</v>
      </c>
      <c r="AC84" s="22" t="s">
        <v>0</v>
      </c>
      <c r="AD84" s="22" t="s">
        <v>0</v>
      </c>
      <c r="AE84" s="22" t="s">
        <v>0</v>
      </c>
      <c r="AF84" s="23">
        <v>24.625875</v>
      </c>
      <c r="AG84" s="22" t="s">
        <v>0</v>
      </c>
      <c r="AH84" s="22" t="s">
        <v>0</v>
      </c>
      <c r="AI84" s="22" t="s">
        <v>0</v>
      </c>
      <c r="AJ84" s="22" t="s">
        <v>0</v>
      </c>
      <c r="AK84" s="23">
        <v>32.324421</v>
      </c>
      <c r="AL84" s="23">
        <v>20.269878</v>
      </c>
      <c r="AM84" s="23">
        <v>27.545048</v>
      </c>
      <c r="AN84" s="23">
        <v>24.93483</v>
      </c>
      <c r="AO84" s="23">
        <v>25.152311</v>
      </c>
      <c r="AP84" s="23">
        <v>28.396559</v>
      </c>
      <c r="AQ84" s="23">
        <v>28.898582</v>
      </c>
      <c r="AR84" s="22" t="s">
        <v>0</v>
      </c>
      <c r="AS84" s="22" t="s">
        <v>0</v>
      </c>
      <c r="AT84" s="22" t="s">
        <v>0</v>
      </c>
      <c r="AU84" s="22" t="s">
        <v>0</v>
      </c>
      <c r="AV84" s="22" t="s">
        <v>0</v>
      </c>
      <c r="AW84" s="22" t="s">
        <v>0</v>
      </c>
      <c r="AX84" s="4">
        <v>64630</v>
      </c>
      <c r="AY84" s="4">
        <f t="shared" si="13"/>
        <v>0.860248715731407</v>
      </c>
    </row>
    <row r="85" spans="1:51" ht="12.75" customHeight="1">
      <c r="A85" s="22" t="s">
        <v>183</v>
      </c>
      <c r="B85" s="22" t="s">
        <v>84</v>
      </c>
      <c r="C85" s="22">
        <f t="shared" si="16"/>
        <v>0.52014571</v>
      </c>
      <c r="D85" s="22">
        <f t="shared" si="14"/>
        <v>0.5328520325</v>
      </c>
      <c r="E85" s="22">
        <f t="shared" si="15"/>
        <v>0.5352598033333333</v>
      </c>
      <c r="F85" s="22">
        <f t="shared" si="17"/>
        <v>0.510723175</v>
      </c>
      <c r="G85" s="22" t="s">
        <v>0</v>
      </c>
      <c r="H85" s="22" t="s">
        <v>0</v>
      </c>
      <c r="I85" s="22" t="s">
        <v>0</v>
      </c>
      <c r="J85" s="22" t="s">
        <v>0</v>
      </c>
      <c r="K85" s="22" t="s">
        <v>0</v>
      </c>
      <c r="L85" s="22" t="s">
        <v>0</v>
      </c>
      <c r="M85" s="22" t="s">
        <v>0</v>
      </c>
      <c r="N85" s="22" t="s">
        <v>0</v>
      </c>
      <c r="O85" s="22" t="s">
        <v>0</v>
      </c>
      <c r="P85" s="22" t="s">
        <v>0</v>
      </c>
      <c r="Q85" s="23">
        <v>539.35101</v>
      </c>
      <c r="R85" s="22" t="s">
        <v>0</v>
      </c>
      <c r="S85" s="22" t="s">
        <v>0</v>
      </c>
      <c r="T85" s="22" t="s">
        <v>0</v>
      </c>
      <c r="U85" s="22" t="s">
        <v>0</v>
      </c>
      <c r="V85" s="23">
        <v>538.63055</v>
      </c>
      <c r="W85" s="22" t="s">
        <v>0</v>
      </c>
      <c r="X85" s="22" t="s">
        <v>0</v>
      </c>
      <c r="Y85" s="22" t="s">
        <v>0</v>
      </c>
      <c r="Z85" s="22" t="s">
        <v>0</v>
      </c>
      <c r="AA85" s="23">
        <v>527.79785</v>
      </c>
      <c r="AB85" s="22" t="s">
        <v>0</v>
      </c>
      <c r="AC85" s="22" t="s">
        <v>0</v>
      </c>
      <c r="AD85" s="22" t="s">
        <v>0</v>
      </c>
      <c r="AE85" s="22" t="s">
        <v>0</v>
      </c>
      <c r="AF85" s="23">
        <v>525.62872</v>
      </c>
      <c r="AG85" s="22" t="s">
        <v>0</v>
      </c>
      <c r="AH85" s="22" t="s">
        <v>0</v>
      </c>
      <c r="AI85" s="22" t="s">
        <v>0</v>
      </c>
      <c r="AJ85" s="22" t="s">
        <v>0</v>
      </c>
      <c r="AK85" s="23">
        <v>525.64551</v>
      </c>
      <c r="AL85" s="23">
        <v>515.46869</v>
      </c>
      <c r="AM85" s="23">
        <v>509.80618</v>
      </c>
      <c r="AN85" s="23">
        <v>485.39902</v>
      </c>
      <c r="AO85" s="23">
        <v>473.1969</v>
      </c>
      <c r="AP85" s="23">
        <v>463.82062</v>
      </c>
      <c r="AQ85" s="23">
        <v>444.75858</v>
      </c>
      <c r="AR85" s="23">
        <v>438.21335</v>
      </c>
      <c r="AS85" s="23">
        <v>431.26059</v>
      </c>
      <c r="AT85" s="23">
        <v>423.73227</v>
      </c>
      <c r="AU85" s="23">
        <v>410.20844</v>
      </c>
      <c r="AV85" s="22" t="s">
        <v>0</v>
      </c>
      <c r="AW85" s="22" t="s">
        <v>0</v>
      </c>
      <c r="AX85" s="4">
        <v>411620</v>
      </c>
      <c r="AY85" s="4">
        <f t="shared" si="13"/>
        <v>0.9760159127785026</v>
      </c>
    </row>
    <row r="86" spans="1:51" ht="12.75" customHeight="1">
      <c r="A86" s="22" t="s">
        <v>115</v>
      </c>
      <c r="B86" s="22" t="s">
        <v>85</v>
      </c>
      <c r="C86" s="22">
        <f t="shared" si="16"/>
        <v>0.4181289266666667</v>
      </c>
      <c r="D86" s="22">
        <f t="shared" si="14"/>
        <v>0.41532227499999996</v>
      </c>
      <c r="E86" s="22">
        <f t="shared" si="15"/>
        <v>0.3882298</v>
      </c>
      <c r="F86" s="22">
        <f t="shared" si="17"/>
        <v>0.43425652249999996</v>
      </c>
      <c r="G86" s="22" t="s">
        <v>0</v>
      </c>
      <c r="H86" s="22" t="s">
        <v>0</v>
      </c>
      <c r="I86" s="22" t="s">
        <v>0</v>
      </c>
      <c r="J86" s="22" t="s">
        <v>0</v>
      </c>
      <c r="K86" s="22" t="s">
        <v>0</v>
      </c>
      <c r="L86" s="22" t="s">
        <v>0</v>
      </c>
      <c r="M86" s="22" t="s">
        <v>0</v>
      </c>
      <c r="N86" s="22" t="s">
        <v>0</v>
      </c>
      <c r="O86" s="22" t="s">
        <v>0</v>
      </c>
      <c r="P86" s="22" t="s">
        <v>0</v>
      </c>
      <c r="Q86" s="23">
        <v>369.87393</v>
      </c>
      <c r="R86" s="22" t="s">
        <v>0</v>
      </c>
      <c r="S86" s="22" t="s">
        <v>0</v>
      </c>
      <c r="T86" s="22" t="s">
        <v>0</v>
      </c>
      <c r="U86" s="22" t="s">
        <v>0</v>
      </c>
      <c r="V86" s="23">
        <v>401.87354</v>
      </c>
      <c r="W86" s="22" t="s">
        <v>0</v>
      </c>
      <c r="X86" s="22" t="s">
        <v>0</v>
      </c>
      <c r="Y86" s="22" t="s">
        <v>0</v>
      </c>
      <c r="Z86" s="22" t="s">
        <v>0</v>
      </c>
      <c r="AA86" s="23">
        <v>392.94193</v>
      </c>
      <c r="AB86" s="22" t="s">
        <v>0</v>
      </c>
      <c r="AC86" s="22" t="s">
        <v>0</v>
      </c>
      <c r="AD86" s="22" t="s">
        <v>0</v>
      </c>
      <c r="AE86" s="22" t="s">
        <v>0</v>
      </c>
      <c r="AF86" s="23">
        <v>496.5997</v>
      </c>
      <c r="AG86" s="22" t="s">
        <v>0</v>
      </c>
      <c r="AH86" s="22" t="s">
        <v>0</v>
      </c>
      <c r="AI86" s="22" t="s">
        <v>0</v>
      </c>
      <c r="AJ86" s="22" t="s">
        <v>0</v>
      </c>
      <c r="AK86" s="23">
        <v>456.34683</v>
      </c>
      <c r="AL86" s="23">
        <v>478.82352</v>
      </c>
      <c r="AM86" s="23">
        <v>383.27274</v>
      </c>
      <c r="AN86" s="23">
        <v>402.27731</v>
      </c>
      <c r="AO86" s="23">
        <v>417.5007</v>
      </c>
      <c r="AP86" s="23">
        <v>391.13763</v>
      </c>
      <c r="AQ86" s="23">
        <v>336.8674</v>
      </c>
      <c r="AR86" s="23">
        <v>369.56546</v>
      </c>
      <c r="AS86" s="23">
        <v>365.48807</v>
      </c>
      <c r="AT86" s="23">
        <v>373.19989</v>
      </c>
      <c r="AU86" s="22" t="s">
        <v>0</v>
      </c>
      <c r="AV86" s="22" t="s">
        <v>0</v>
      </c>
      <c r="AW86" s="22" t="s">
        <v>0</v>
      </c>
      <c r="AX86" s="4">
        <v>39550</v>
      </c>
      <c r="AY86" s="4">
        <f t="shared" si="13"/>
        <v>1.0094530258139927</v>
      </c>
    </row>
    <row r="87" spans="1:51" ht="12.75" customHeight="1">
      <c r="A87" s="22" t="s">
        <v>184</v>
      </c>
      <c r="B87" s="22" t="s">
        <v>86</v>
      </c>
      <c r="C87" s="22">
        <f t="shared" si="16"/>
        <v>0.01421937735</v>
      </c>
      <c r="D87" s="22">
        <f t="shared" si="14"/>
        <v>0.012179132525</v>
      </c>
      <c r="E87" s="22">
        <f t="shared" si="15"/>
        <v>0.011012977033333333</v>
      </c>
      <c r="F87" s="22">
        <f t="shared" si="17"/>
        <v>0.016343689749999998</v>
      </c>
      <c r="G87" s="22" t="s">
        <v>0</v>
      </c>
      <c r="H87" s="22" t="s">
        <v>0</v>
      </c>
      <c r="I87" s="22" t="s">
        <v>0</v>
      </c>
      <c r="J87" s="22" t="s">
        <v>0</v>
      </c>
      <c r="K87" s="22" t="s">
        <v>0</v>
      </c>
      <c r="L87" s="22" t="s">
        <v>0</v>
      </c>
      <c r="M87" s="22" t="s">
        <v>0</v>
      </c>
      <c r="N87" s="22" t="s">
        <v>0</v>
      </c>
      <c r="O87" s="22" t="s">
        <v>0</v>
      </c>
      <c r="P87" s="22" t="s">
        <v>0</v>
      </c>
      <c r="Q87" s="23">
        <v>9.5892601</v>
      </c>
      <c r="R87" s="22" t="s">
        <v>0</v>
      </c>
      <c r="S87" s="22" t="s">
        <v>0</v>
      </c>
      <c r="T87" s="22" t="s">
        <v>0</v>
      </c>
      <c r="U87" s="22" t="s">
        <v>0</v>
      </c>
      <c r="V87" s="23">
        <v>10.352245</v>
      </c>
      <c r="W87" s="22" t="s">
        <v>0</v>
      </c>
      <c r="X87" s="22" t="s">
        <v>0</v>
      </c>
      <c r="Y87" s="22" t="s">
        <v>0</v>
      </c>
      <c r="Z87" s="22" t="s">
        <v>0</v>
      </c>
      <c r="AA87" s="23">
        <v>13.097426</v>
      </c>
      <c r="AB87" s="22" t="s">
        <v>0</v>
      </c>
      <c r="AC87" s="22" t="s">
        <v>0</v>
      </c>
      <c r="AD87" s="22" t="s">
        <v>0</v>
      </c>
      <c r="AE87" s="22" t="s">
        <v>0</v>
      </c>
      <c r="AF87" s="23">
        <v>15.677599</v>
      </c>
      <c r="AG87" s="22" t="s">
        <v>0</v>
      </c>
      <c r="AH87" s="22" t="s">
        <v>0</v>
      </c>
      <c r="AI87" s="22" t="s">
        <v>0</v>
      </c>
      <c r="AJ87" s="22" t="s">
        <v>0</v>
      </c>
      <c r="AK87" s="23">
        <v>17.332453</v>
      </c>
      <c r="AL87" s="23">
        <v>19.806536</v>
      </c>
      <c r="AM87" s="23">
        <v>19.173855</v>
      </c>
      <c r="AN87" s="23">
        <v>19.542686</v>
      </c>
      <c r="AO87" s="23">
        <v>18.934544</v>
      </c>
      <c r="AP87" s="23">
        <v>19.267281</v>
      </c>
      <c r="AQ87" s="23">
        <v>19.630644</v>
      </c>
      <c r="AR87" s="22" t="s">
        <v>0</v>
      </c>
      <c r="AS87" s="22" t="s">
        <v>0</v>
      </c>
      <c r="AT87" s="22" t="s">
        <v>0</v>
      </c>
      <c r="AU87" s="22" t="s">
        <v>0</v>
      </c>
      <c r="AV87" s="22" t="s">
        <v>0</v>
      </c>
      <c r="AW87" s="22" t="s">
        <v>0</v>
      </c>
      <c r="AX87" s="4">
        <v>183780</v>
      </c>
      <c r="AY87" s="4">
        <f t="shared" si="13"/>
        <v>1.3086574985735384</v>
      </c>
    </row>
    <row r="88" spans="1:51" ht="12.75" customHeight="1">
      <c r="A88" s="22" t="s">
        <v>191</v>
      </c>
      <c r="B88" s="22" t="s">
        <v>87</v>
      </c>
      <c r="C88" s="22">
        <f t="shared" si="16"/>
        <v>0.005099728066666667</v>
      </c>
      <c r="D88" s="22">
        <f t="shared" si="14"/>
        <v>0.005971581925</v>
      </c>
      <c r="E88" s="22">
        <f t="shared" si="15"/>
        <v>0.006415993666666668</v>
      </c>
      <c r="F88" s="22">
        <f t="shared" si="17"/>
        <v>0.005636154599999999</v>
      </c>
      <c r="G88" s="22" t="s">
        <v>0</v>
      </c>
      <c r="H88" s="22" t="s">
        <v>0</v>
      </c>
      <c r="I88" s="22" t="s">
        <v>0</v>
      </c>
      <c r="J88" s="22" t="s">
        <v>0</v>
      </c>
      <c r="K88" s="22" t="s">
        <v>0</v>
      </c>
      <c r="L88" s="22" t="s">
        <v>0</v>
      </c>
      <c r="M88" s="22" t="s">
        <v>0</v>
      </c>
      <c r="N88" s="22" t="s">
        <v>0</v>
      </c>
      <c r="O88" s="22" t="s">
        <v>0</v>
      </c>
      <c r="P88" s="22" t="s">
        <v>0</v>
      </c>
      <c r="Q88" s="23">
        <v>3.6512341</v>
      </c>
      <c r="R88" s="22" t="s">
        <v>0</v>
      </c>
      <c r="S88" s="22" t="s">
        <v>0</v>
      </c>
      <c r="T88" s="22" t="s">
        <v>0</v>
      </c>
      <c r="U88" s="22" t="s">
        <v>0</v>
      </c>
      <c r="V88" s="23">
        <v>4.4025159</v>
      </c>
      <c r="W88" s="22" t="s">
        <v>0</v>
      </c>
      <c r="X88" s="22" t="s">
        <v>0</v>
      </c>
      <c r="Y88" s="22" t="s">
        <v>0</v>
      </c>
      <c r="Z88" s="22" t="s">
        <v>0</v>
      </c>
      <c r="AA88" s="23">
        <v>11.194231</v>
      </c>
      <c r="AB88" s="22" t="s">
        <v>0</v>
      </c>
      <c r="AC88" s="22" t="s">
        <v>0</v>
      </c>
      <c r="AD88" s="22" t="s">
        <v>0</v>
      </c>
      <c r="AE88" s="22" t="s">
        <v>0</v>
      </c>
      <c r="AF88" s="23">
        <v>4.6383467</v>
      </c>
      <c r="AG88" s="22" t="s">
        <v>0</v>
      </c>
      <c r="AH88" s="22" t="s">
        <v>0</v>
      </c>
      <c r="AI88" s="22" t="s">
        <v>0</v>
      </c>
      <c r="AJ88" s="22" t="s">
        <v>0</v>
      </c>
      <c r="AK88" s="23">
        <v>2.6305459</v>
      </c>
      <c r="AL88" s="23">
        <v>2.5496914</v>
      </c>
      <c r="AM88" s="23">
        <v>2.693377</v>
      </c>
      <c r="AN88" s="23">
        <v>2.612407</v>
      </c>
      <c r="AO88" s="23">
        <v>1.9101865</v>
      </c>
      <c r="AP88" s="23">
        <v>4.0814948</v>
      </c>
      <c r="AQ88" s="23">
        <v>3.935998</v>
      </c>
      <c r="AR88" s="22" t="s">
        <v>0</v>
      </c>
      <c r="AS88" s="22" t="s">
        <v>0</v>
      </c>
      <c r="AT88" s="22" t="s">
        <v>0</v>
      </c>
      <c r="AU88" s="22" t="s">
        <v>0</v>
      </c>
      <c r="AV88" s="22" t="s">
        <v>0</v>
      </c>
      <c r="AW88" s="22" t="s">
        <v>0</v>
      </c>
      <c r="AX88" s="4">
        <v>883590</v>
      </c>
      <c r="AY88" s="4">
        <f t="shared" si="13"/>
        <v>1.0860173465445815</v>
      </c>
    </row>
    <row r="89" spans="1:51" ht="12.75" customHeight="1">
      <c r="A89" s="22" t="s">
        <v>187</v>
      </c>
      <c r="B89" s="22" t="s">
        <v>88</v>
      </c>
      <c r="C89" s="22">
        <f t="shared" si="16"/>
        <v>0.06595725316666666</v>
      </c>
      <c r="D89" s="22">
        <f t="shared" si="14"/>
        <v>0.067183442</v>
      </c>
      <c r="E89" s="22">
        <f t="shared" si="15"/>
        <v>0.061227710666666664</v>
      </c>
      <c r="F89" s="22">
        <f t="shared" si="17"/>
        <v>0.0673564645</v>
      </c>
      <c r="G89" s="22" t="s">
        <v>0</v>
      </c>
      <c r="H89" s="22" t="s">
        <v>0</v>
      </c>
      <c r="I89" s="22" t="s">
        <v>0</v>
      </c>
      <c r="J89" s="22" t="s">
        <v>0</v>
      </c>
      <c r="K89" s="22" t="s">
        <v>0</v>
      </c>
      <c r="L89" s="22" t="s">
        <v>0</v>
      </c>
      <c r="M89" s="22" t="s">
        <v>0</v>
      </c>
      <c r="N89" s="22" t="s">
        <v>0</v>
      </c>
      <c r="O89" s="22" t="s">
        <v>0</v>
      </c>
      <c r="P89" s="22" t="s">
        <v>0</v>
      </c>
      <c r="Q89" s="23">
        <v>64.904182</v>
      </c>
      <c r="R89" s="22" t="s">
        <v>0</v>
      </c>
      <c r="S89" s="22" t="s">
        <v>0</v>
      </c>
      <c r="T89" s="22" t="s">
        <v>0</v>
      </c>
      <c r="U89" s="22" t="s">
        <v>0</v>
      </c>
      <c r="V89" s="23">
        <v>61.413479</v>
      </c>
      <c r="W89" s="22" t="s">
        <v>0</v>
      </c>
      <c r="X89" s="22" t="s">
        <v>0</v>
      </c>
      <c r="Y89" s="22" t="s">
        <v>0</v>
      </c>
      <c r="Z89" s="22" t="s">
        <v>0</v>
      </c>
      <c r="AA89" s="23">
        <v>57.365471</v>
      </c>
      <c r="AB89" s="22" t="s">
        <v>0</v>
      </c>
      <c r="AC89" s="22" t="s">
        <v>0</v>
      </c>
      <c r="AD89" s="22" t="s">
        <v>0</v>
      </c>
      <c r="AE89" s="22" t="s">
        <v>0</v>
      </c>
      <c r="AF89" s="23">
        <v>85.050636</v>
      </c>
      <c r="AG89" s="22" t="s">
        <v>0</v>
      </c>
      <c r="AH89" s="22" t="s">
        <v>0</v>
      </c>
      <c r="AI89" s="22" t="s">
        <v>0</v>
      </c>
      <c r="AJ89" s="22" t="s">
        <v>0</v>
      </c>
      <c r="AK89" s="23">
        <v>80.942528</v>
      </c>
      <c r="AL89" s="23">
        <v>82.367928</v>
      </c>
      <c r="AM89" s="23">
        <v>84.280884</v>
      </c>
      <c r="AN89" s="23">
        <v>61.075855</v>
      </c>
      <c r="AO89" s="23">
        <v>47.467434</v>
      </c>
      <c r="AP89" s="23">
        <v>46.067223</v>
      </c>
      <c r="AQ89" s="23">
        <v>64.432823</v>
      </c>
      <c r="AR89" s="22" t="s">
        <v>0</v>
      </c>
      <c r="AS89" s="22" t="s">
        <v>0</v>
      </c>
      <c r="AT89" s="22" t="s">
        <v>0</v>
      </c>
      <c r="AU89" s="22" t="s">
        <v>0</v>
      </c>
      <c r="AV89" s="22" t="s">
        <v>0</v>
      </c>
      <c r="AW89" s="22" t="s">
        <v>0</v>
      </c>
      <c r="AX89" s="4">
        <v>510890</v>
      </c>
      <c r="AY89" s="4">
        <f t="shared" si="13"/>
        <v>0.9178486497986272</v>
      </c>
    </row>
    <row r="90" spans="1:51" ht="12.75" customHeight="1">
      <c r="A90" s="22" t="s">
        <v>186</v>
      </c>
      <c r="B90" s="22" t="s">
        <v>89</v>
      </c>
      <c r="C90" s="22">
        <f t="shared" si="16"/>
        <v>0.0035126725000000007</v>
      </c>
      <c r="D90" s="22">
        <f t="shared" si="14"/>
        <v>0.0039056145000000006</v>
      </c>
      <c r="E90" s="22">
        <f t="shared" si="15"/>
        <v>0.003975407133333334</v>
      </c>
      <c r="F90" s="22">
        <f t="shared" si="17"/>
        <v>0.00387538515</v>
      </c>
      <c r="G90" s="22" t="s">
        <v>0</v>
      </c>
      <c r="H90" s="22" t="s">
        <v>0</v>
      </c>
      <c r="I90" s="22" t="s">
        <v>0</v>
      </c>
      <c r="J90" s="22" t="s">
        <v>0</v>
      </c>
      <c r="K90" s="22" t="s">
        <v>0</v>
      </c>
      <c r="L90" s="22" t="s">
        <v>0</v>
      </c>
      <c r="M90" s="22" t="s">
        <v>0</v>
      </c>
      <c r="N90" s="22" t="s">
        <v>0</v>
      </c>
      <c r="O90" s="22" t="s">
        <v>0</v>
      </c>
      <c r="P90" s="22" t="s">
        <v>0</v>
      </c>
      <c r="Q90" s="23">
        <v>2.4826217</v>
      </c>
      <c r="R90" s="22" t="s">
        <v>0</v>
      </c>
      <c r="S90" s="22" t="s">
        <v>0</v>
      </c>
      <c r="T90" s="22" t="s">
        <v>0</v>
      </c>
      <c r="U90" s="22" t="s">
        <v>0</v>
      </c>
      <c r="V90" s="23">
        <v>3.0918727</v>
      </c>
      <c r="W90" s="22" t="s">
        <v>0</v>
      </c>
      <c r="X90" s="22" t="s">
        <v>0</v>
      </c>
      <c r="Y90" s="22" t="s">
        <v>0</v>
      </c>
      <c r="Z90" s="22" t="s">
        <v>0</v>
      </c>
      <c r="AA90" s="23">
        <v>6.351727</v>
      </c>
      <c r="AB90" s="22" t="s">
        <v>0</v>
      </c>
      <c r="AC90" s="22" t="s">
        <v>0</v>
      </c>
      <c r="AD90" s="22" t="s">
        <v>0</v>
      </c>
      <c r="AE90" s="22" t="s">
        <v>0</v>
      </c>
      <c r="AF90" s="23">
        <v>3.6962366</v>
      </c>
      <c r="AG90" s="22" t="s">
        <v>0</v>
      </c>
      <c r="AH90" s="22" t="s">
        <v>0</v>
      </c>
      <c r="AI90" s="22" t="s">
        <v>0</v>
      </c>
      <c r="AJ90" s="22" t="s">
        <v>0</v>
      </c>
      <c r="AK90" s="23">
        <v>2.8960323</v>
      </c>
      <c r="AL90" s="23">
        <v>3.1131048</v>
      </c>
      <c r="AM90" s="23">
        <v>3.3157599</v>
      </c>
      <c r="AN90" s="23">
        <v>2.9648237</v>
      </c>
      <c r="AO90" s="23">
        <v>2.6267195</v>
      </c>
      <c r="AP90" s="23">
        <v>2.5575447</v>
      </c>
      <c r="AQ90" s="23">
        <v>3.7320304</v>
      </c>
      <c r="AR90" s="22" t="s">
        <v>0</v>
      </c>
      <c r="AS90" s="22" t="s">
        <v>0</v>
      </c>
      <c r="AT90" s="23">
        <v>2.2788899</v>
      </c>
      <c r="AU90" s="23">
        <v>2.21</v>
      </c>
      <c r="AV90" s="22" t="s">
        <v>0</v>
      </c>
      <c r="AW90" s="22" t="s">
        <v>0</v>
      </c>
      <c r="AX90" s="4">
        <v>54390</v>
      </c>
      <c r="AY90" s="4">
        <f t="shared" si="13"/>
        <v>1.032697748588111</v>
      </c>
    </row>
    <row r="91" spans="1:51" ht="12.75" customHeight="1">
      <c r="A91" s="22" t="s">
        <v>188</v>
      </c>
      <c r="B91" s="22" t="s">
        <v>90</v>
      </c>
      <c r="C91" s="22">
        <f t="shared" si="16"/>
        <v>0.1274568435</v>
      </c>
      <c r="D91" s="22">
        <f t="shared" si="14"/>
        <v>0.1419232</v>
      </c>
      <c r="E91" s="22">
        <f t="shared" si="15"/>
        <v>0.14027790333333334</v>
      </c>
      <c r="F91" s="22">
        <f t="shared" si="17"/>
        <v>0.12179014525</v>
      </c>
      <c r="G91" s="22" t="s">
        <v>0</v>
      </c>
      <c r="H91" s="22" t="s">
        <v>0</v>
      </c>
      <c r="I91" s="22" t="s">
        <v>0</v>
      </c>
      <c r="J91" s="22" t="s">
        <v>0</v>
      </c>
      <c r="K91" s="22" t="s">
        <v>0</v>
      </c>
      <c r="L91" s="22" t="s">
        <v>0</v>
      </c>
      <c r="M91" s="22" t="s">
        <v>0</v>
      </c>
      <c r="N91" s="22" t="s">
        <v>0</v>
      </c>
      <c r="O91" s="22" t="s">
        <v>0</v>
      </c>
      <c r="P91" s="22" t="s">
        <v>0</v>
      </c>
      <c r="Q91" s="23">
        <v>144.18126</v>
      </c>
      <c r="R91" s="22" t="s">
        <v>0</v>
      </c>
      <c r="S91" s="22" t="s">
        <v>0</v>
      </c>
      <c r="T91" s="22" t="s">
        <v>0</v>
      </c>
      <c r="U91" s="22" t="s">
        <v>0</v>
      </c>
      <c r="V91" s="23">
        <v>133.39922</v>
      </c>
      <c r="W91" s="22" t="s">
        <v>0</v>
      </c>
      <c r="X91" s="22" t="s">
        <v>0</v>
      </c>
      <c r="Y91" s="22" t="s">
        <v>0</v>
      </c>
      <c r="Z91" s="22" t="s">
        <v>0</v>
      </c>
      <c r="AA91" s="23">
        <v>143.25323</v>
      </c>
      <c r="AB91" s="22" t="s">
        <v>0</v>
      </c>
      <c r="AC91" s="22" t="s">
        <v>0</v>
      </c>
      <c r="AD91" s="22" t="s">
        <v>0</v>
      </c>
      <c r="AE91" s="22" t="s">
        <v>0</v>
      </c>
      <c r="AF91" s="23">
        <v>146.85909</v>
      </c>
      <c r="AG91" s="22" t="s">
        <v>0</v>
      </c>
      <c r="AH91" s="22" t="s">
        <v>0</v>
      </c>
      <c r="AI91" s="22" t="s">
        <v>0</v>
      </c>
      <c r="AJ91" s="22" t="s">
        <v>0</v>
      </c>
      <c r="AK91" s="23">
        <v>78.189301</v>
      </c>
      <c r="AL91" s="23">
        <v>97.868904</v>
      </c>
      <c r="AM91" s="23">
        <v>141.58806</v>
      </c>
      <c r="AN91" s="23">
        <v>128.51611</v>
      </c>
      <c r="AO91" s="23">
        <v>119.66399</v>
      </c>
      <c r="AP91" s="23">
        <v>118.85896</v>
      </c>
      <c r="AQ91" s="23">
        <v>122.81821</v>
      </c>
      <c r="AR91" s="22" t="s">
        <v>0</v>
      </c>
      <c r="AS91" s="22" t="s">
        <v>0</v>
      </c>
      <c r="AT91" s="22" t="s">
        <v>0</v>
      </c>
      <c r="AU91" s="22" t="s">
        <v>0</v>
      </c>
      <c r="AV91" s="22" t="s">
        <v>0</v>
      </c>
      <c r="AW91" s="22" t="s">
        <v>0</v>
      </c>
      <c r="AX91" s="4">
        <v>5130</v>
      </c>
      <c r="AY91" s="4">
        <f t="shared" si="13"/>
        <v>0.9611484792955917</v>
      </c>
    </row>
    <row r="92" spans="1:51" ht="12.75" customHeight="1">
      <c r="A92" s="22" t="s">
        <v>189</v>
      </c>
      <c r="B92" s="22" t="s">
        <v>91</v>
      </c>
      <c r="C92" s="22">
        <f t="shared" si="16"/>
        <v>0.03449825483333333</v>
      </c>
      <c r="D92" s="22">
        <f t="shared" si="14"/>
        <v>0.033634685000000004</v>
      </c>
      <c r="E92" s="22">
        <f t="shared" si="15"/>
        <v>0.03199105266666667</v>
      </c>
      <c r="F92" s="22">
        <f t="shared" si="17"/>
        <v>0.038405722249999996</v>
      </c>
      <c r="G92" s="22" t="s">
        <v>0</v>
      </c>
      <c r="H92" s="22" t="s">
        <v>0</v>
      </c>
      <c r="I92" s="22" t="s">
        <v>0</v>
      </c>
      <c r="J92" s="22" t="s">
        <v>0</v>
      </c>
      <c r="K92" s="22" t="s">
        <v>0</v>
      </c>
      <c r="L92" s="22" t="s">
        <v>0</v>
      </c>
      <c r="M92" s="22" t="s">
        <v>0</v>
      </c>
      <c r="N92" s="22" t="s">
        <v>0</v>
      </c>
      <c r="O92" s="22" t="s">
        <v>0</v>
      </c>
      <c r="P92" s="22" t="s">
        <v>0</v>
      </c>
      <c r="Q92" s="23">
        <v>19.504583</v>
      </c>
      <c r="R92" s="22" t="s">
        <v>0</v>
      </c>
      <c r="S92" s="22" t="s">
        <v>0</v>
      </c>
      <c r="T92" s="22" t="s">
        <v>0</v>
      </c>
      <c r="U92" s="22" t="s">
        <v>0</v>
      </c>
      <c r="V92" s="23">
        <v>33.862057</v>
      </c>
      <c r="W92" s="22" t="s">
        <v>0</v>
      </c>
      <c r="X92" s="22" t="s">
        <v>0</v>
      </c>
      <c r="Y92" s="22" t="s">
        <v>0</v>
      </c>
      <c r="Z92" s="22" t="s">
        <v>0</v>
      </c>
      <c r="AA92" s="23">
        <v>42.606518</v>
      </c>
      <c r="AB92" s="22" t="s">
        <v>0</v>
      </c>
      <c r="AC92" s="22" t="s">
        <v>0</v>
      </c>
      <c r="AD92" s="22" t="s">
        <v>0</v>
      </c>
      <c r="AE92" s="22" t="s">
        <v>0</v>
      </c>
      <c r="AF92" s="23">
        <v>38.565582</v>
      </c>
      <c r="AG92" s="22" t="s">
        <v>0</v>
      </c>
      <c r="AH92" s="22" t="s">
        <v>0</v>
      </c>
      <c r="AI92" s="22" t="s">
        <v>0</v>
      </c>
      <c r="AJ92" s="22" t="s">
        <v>0</v>
      </c>
      <c r="AK92" s="23">
        <v>42.308449</v>
      </c>
      <c r="AL92" s="23">
        <v>43.278595</v>
      </c>
      <c r="AM92" s="23">
        <v>48.292679</v>
      </c>
      <c r="AN92" s="23">
        <v>46.780788</v>
      </c>
      <c r="AO92" s="23">
        <v>45.715454</v>
      </c>
      <c r="AP92" s="23">
        <v>30.14234</v>
      </c>
      <c r="AQ92" s="23">
        <v>30.805452</v>
      </c>
      <c r="AR92" s="22" t="s">
        <v>0</v>
      </c>
      <c r="AS92" s="22" t="s">
        <v>0</v>
      </c>
      <c r="AT92" s="22" t="s">
        <v>0</v>
      </c>
      <c r="AU92" s="23">
        <v>19.02627</v>
      </c>
      <c r="AV92" s="23">
        <v>22.952551</v>
      </c>
      <c r="AW92" s="22" t="s">
        <v>0</v>
      </c>
      <c r="AX92" s="4">
        <v>155360</v>
      </c>
      <c r="AY92" s="4">
        <f t="shared" si="13"/>
        <v>1.1465273401029146</v>
      </c>
    </row>
    <row r="93" spans="1:51" ht="12.75" customHeight="1">
      <c r="A93" s="22" t="s">
        <v>190</v>
      </c>
      <c r="B93" s="22" t="s">
        <v>92</v>
      </c>
      <c r="C93" s="22">
        <f t="shared" si="16"/>
        <v>0.062058081999999994</v>
      </c>
      <c r="D93" s="22">
        <f t="shared" si="14"/>
        <v>0.05217322075</v>
      </c>
      <c r="E93" s="22">
        <f t="shared" si="15"/>
        <v>0.04954546866666666</v>
      </c>
      <c r="F93" s="22">
        <f t="shared" si="17"/>
        <v>0.06997801699999999</v>
      </c>
      <c r="G93" s="22" t="s">
        <v>0</v>
      </c>
      <c r="H93" s="22" t="s">
        <v>0</v>
      </c>
      <c r="I93" s="22" t="s">
        <v>0</v>
      </c>
      <c r="J93" s="22" t="s">
        <v>0</v>
      </c>
      <c r="K93" s="22" t="s">
        <v>0</v>
      </c>
      <c r="L93" s="22" t="s">
        <v>0</v>
      </c>
      <c r="M93" s="22" t="s">
        <v>0</v>
      </c>
      <c r="N93" s="22" t="s">
        <v>0</v>
      </c>
      <c r="O93" s="22" t="s">
        <v>0</v>
      </c>
      <c r="P93" s="22" t="s">
        <v>0</v>
      </c>
      <c r="Q93" s="23">
        <v>42.467655</v>
      </c>
      <c r="R93" s="22" t="s">
        <v>0</v>
      </c>
      <c r="S93" s="22" t="s">
        <v>0</v>
      </c>
      <c r="T93" s="22" t="s">
        <v>0</v>
      </c>
      <c r="U93" s="22" t="s">
        <v>0</v>
      </c>
      <c r="V93" s="23">
        <v>49.968769</v>
      </c>
      <c r="W93" s="22" t="s">
        <v>0</v>
      </c>
      <c r="X93" s="22" t="s">
        <v>0</v>
      </c>
      <c r="Y93" s="22" t="s">
        <v>0</v>
      </c>
      <c r="Z93" s="22" t="s">
        <v>0</v>
      </c>
      <c r="AA93" s="23">
        <v>56.199982</v>
      </c>
      <c r="AB93" s="22" t="s">
        <v>0</v>
      </c>
      <c r="AC93" s="22" t="s">
        <v>0</v>
      </c>
      <c r="AD93" s="22" t="s">
        <v>0</v>
      </c>
      <c r="AE93" s="22" t="s">
        <v>0</v>
      </c>
      <c r="AF93" s="23">
        <v>60.056477</v>
      </c>
      <c r="AG93" s="22" t="s">
        <v>0</v>
      </c>
      <c r="AH93" s="22" t="s">
        <v>0</v>
      </c>
      <c r="AI93" s="22" t="s">
        <v>0</v>
      </c>
      <c r="AJ93" s="22" t="s">
        <v>0</v>
      </c>
      <c r="AK93" s="23">
        <v>71.263138</v>
      </c>
      <c r="AL93" s="23">
        <v>73.653198</v>
      </c>
      <c r="AM93" s="23">
        <v>77.700081</v>
      </c>
      <c r="AN93" s="23">
        <v>79.546997</v>
      </c>
      <c r="AO93" s="23">
        <v>83.739471</v>
      </c>
      <c r="AP93" s="23">
        <v>92.392471</v>
      </c>
      <c r="AQ93" s="23">
        <v>111.25016</v>
      </c>
      <c r="AR93" s="22" t="s">
        <v>0</v>
      </c>
      <c r="AS93" s="22" t="s">
        <v>0</v>
      </c>
      <c r="AT93" s="22" t="s">
        <v>0</v>
      </c>
      <c r="AU93" s="22" t="s">
        <v>0</v>
      </c>
      <c r="AV93" s="22" t="s">
        <v>0</v>
      </c>
      <c r="AW93" s="22" t="s">
        <v>0</v>
      </c>
      <c r="AX93" s="4">
        <v>769630</v>
      </c>
      <c r="AY93" s="4">
        <f t="shared" si="13"/>
        <v>1.2073502562918585</v>
      </c>
    </row>
    <row r="94" spans="1:51" ht="12.75" customHeight="1">
      <c r="A94" s="22" t="s">
        <v>192</v>
      </c>
      <c r="B94" s="22" t="s">
        <v>93</v>
      </c>
      <c r="C94" s="22">
        <f t="shared" si="16"/>
        <v>0.002975189983333333</v>
      </c>
      <c r="D94" s="22">
        <f t="shared" si="14"/>
        <v>0.0034832161750000005</v>
      </c>
      <c r="E94" s="22">
        <f t="shared" si="15"/>
        <v>0.004054693400000001</v>
      </c>
      <c r="F94" s="22">
        <f t="shared" si="17"/>
        <v>0.0019097830999999998</v>
      </c>
      <c r="G94" s="22" t="s">
        <v>0</v>
      </c>
      <c r="H94" s="22" t="s">
        <v>0</v>
      </c>
      <c r="I94" s="22" t="s">
        <v>0</v>
      </c>
      <c r="J94" s="22" t="s">
        <v>0</v>
      </c>
      <c r="K94" s="22" t="s">
        <v>0</v>
      </c>
      <c r="L94" s="22" t="s">
        <v>0</v>
      </c>
      <c r="M94" s="22" t="s">
        <v>0</v>
      </c>
      <c r="N94" s="22" t="s">
        <v>0</v>
      </c>
      <c r="O94" s="22" t="s">
        <v>0</v>
      </c>
      <c r="P94" s="22" t="s">
        <v>0</v>
      </c>
      <c r="Q94" s="23">
        <v>6.1149611</v>
      </c>
      <c r="R94" s="22" t="s">
        <v>0</v>
      </c>
      <c r="S94" s="22" t="s">
        <v>0</v>
      </c>
      <c r="T94" s="22" t="s">
        <v>0</v>
      </c>
      <c r="U94" s="22" t="s">
        <v>0</v>
      </c>
      <c r="V94" s="23">
        <v>4.0970464</v>
      </c>
      <c r="W94" s="22" t="s">
        <v>0</v>
      </c>
      <c r="X94" s="22" t="s">
        <v>0</v>
      </c>
      <c r="Y94" s="22" t="s">
        <v>0</v>
      </c>
      <c r="Z94" s="22" t="s">
        <v>0</v>
      </c>
      <c r="AA94" s="23">
        <v>1.9520727</v>
      </c>
      <c r="AB94" s="22" t="s">
        <v>0</v>
      </c>
      <c r="AC94" s="22" t="s">
        <v>0</v>
      </c>
      <c r="AD94" s="22" t="s">
        <v>0</v>
      </c>
      <c r="AE94" s="22" t="s">
        <v>0</v>
      </c>
      <c r="AF94" s="23">
        <v>1.7687845</v>
      </c>
      <c r="AG94" s="22" t="s">
        <v>0</v>
      </c>
      <c r="AH94" s="22" t="s">
        <v>0</v>
      </c>
      <c r="AI94" s="22" t="s">
        <v>0</v>
      </c>
      <c r="AJ94" s="22" t="s">
        <v>0</v>
      </c>
      <c r="AK94" s="23">
        <v>1.8371096</v>
      </c>
      <c r="AL94" s="23">
        <v>2.9590158</v>
      </c>
      <c r="AM94" s="23">
        <v>4.5790167</v>
      </c>
      <c r="AN94" s="23">
        <v>2.7701216</v>
      </c>
      <c r="AO94" s="23">
        <v>1.8783869</v>
      </c>
      <c r="AP94" s="23">
        <v>2.0811656</v>
      </c>
      <c r="AQ94" s="23">
        <v>2.0191822</v>
      </c>
      <c r="AR94" s="22" t="s">
        <v>0</v>
      </c>
      <c r="AS94" s="22" t="s">
        <v>0</v>
      </c>
      <c r="AT94" s="22" t="s">
        <v>0</v>
      </c>
      <c r="AU94" s="22" t="s">
        <v>0</v>
      </c>
      <c r="AV94" s="22" t="s">
        <v>0</v>
      </c>
      <c r="AW94" s="22" t="s">
        <v>0</v>
      </c>
      <c r="AX94" s="4">
        <v>197100</v>
      </c>
      <c r="AY94" s="4">
        <f t="shared" si="13"/>
        <v>0.4047675347526776</v>
      </c>
    </row>
    <row r="95" spans="1:51" ht="12.75" customHeight="1">
      <c r="A95" s="22" t="s">
        <v>132</v>
      </c>
      <c r="B95" s="22" t="s">
        <v>94</v>
      </c>
      <c r="C95" s="22">
        <f t="shared" si="16"/>
        <v>0.4064482833333333</v>
      </c>
      <c r="D95" s="22">
        <f t="shared" si="14"/>
        <v>0.4268551575</v>
      </c>
      <c r="E95" s="22">
        <f t="shared" si="15"/>
        <v>0.43685948</v>
      </c>
      <c r="F95" s="22">
        <f t="shared" si="17"/>
        <v>0.38619966</v>
      </c>
      <c r="G95" s="22" t="s">
        <v>0</v>
      </c>
      <c r="H95" s="22" t="s">
        <v>0</v>
      </c>
      <c r="I95" s="22" t="s">
        <v>0</v>
      </c>
      <c r="J95" s="22" t="s">
        <v>0</v>
      </c>
      <c r="K95" s="22" t="s">
        <v>0</v>
      </c>
      <c r="L95" s="22" t="s">
        <v>0</v>
      </c>
      <c r="M95" s="22" t="s">
        <v>0</v>
      </c>
      <c r="N95" s="22" t="s">
        <v>0</v>
      </c>
      <c r="O95" s="22" t="s">
        <v>0</v>
      </c>
      <c r="P95" s="22" t="s">
        <v>0</v>
      </c>
      <c r="Q95" s="23">
        <v>452.72504</v>
      </c>
      <c r="R95" s="22" t="s">
        <v>0</v>
      </c>
      <c r="S95" s="22" t="s">
        <v>0</v>
      </c>
      <c r="T95" s="22" t="s">
        <v>0</v>
      </c>
      <c r="U95" s="22" t="s">
        <v>0</v>
      </c>
      <c r="V95" s="23">
        <v>441.16602</v>
      </c>
      <c r="W95" s="22" t="s">
        <v>0</v>
      </c>
      <c r="X95" s="22" t="s">
        <v>0</v>
      </c>
      <c r="Y95" s="22" t="s">
        <v>0</v>
      </c>
      <c r="Z95" s="22" t="s">
        <v>0</v>
      </c>
      <c r="AA95" s="23">
        <v>416.68738</v>
      </c>
      <c r="AB95" s="22" t="s">
        <v>0</v>
      </c>
      <c r="AC95" s="22" t="s">
        <v>0</v>
      </c>
      <c r="AD95" s="22" t="s">
        <v>0</v>
      </c>
      <c r="AE95" s="22" t="s">
        <v>0</v>
      </c>
      <c r="AF95" s="23">
        <v>396.84219</v>
      </c>
      <c r="AG95" s="22" t="s">
        <v>0</v>
      </c>
      <c r="AH95" s="22" t="s">
        <v>0</v>
      </c>
      <c r="AI95" s="22" t="s">
        <v>0</v>
      </c>
      <c r="AJ95" s="22" t="s">
        <v>0</v>
      </c>
      <c r="AK95" s="23">
        <v>388.28372</v>
      </c>
      <c r="AL95" s="23">
        <v>384.02991</v>
      </c>
      <c r="AM95" s="23">
        <v>380.99506</v>
      </c>
      <c r="AN95" s="23">
        <v>336.44379</v>
      </c>
      <c r="AO95" s="23">
        <v>348.86548</v>
      </c>
      <c r="AP95" s="23">
        <v>342.98535</v>
      </c>
      <c r="AQ95" s="23">
        <v>328.76431</v>
      </c>
      <c r="AR95" s="22" t="s">
        <v>0</v>
      </c>
      <c r="AS95" s="22" t="s">
        <v>0</v>
      </c>
      <c r="AT95" s="22" t="s">
        <v>0</v>
      </c>
      <c r="AU95" s="22" t="s">
        <v>0</v>
      </c>
      <c r="AV95" s="22" t="s">
        <v>0</v>
      </c>
      <c r="AW95" s="22" t="s">
        <v>0</v>
      </c>
      <c r="AX95" s="4">
        <v>240880</v>
      </c>
      <c r="AY95" s="4">
        <f t="shared" si="13"/>
        <v>0.9546060024733627</v>
      </c>
    </row>
    <row r="96" spans="1:51" ht="12.75" customHeight="1">
      <c r="A96" s="22" t="s">
        <v>193</v>
      </c>
      <c r="B96" s="22" t="s">
        <v>95</v>
      </c>
      <c r="C96" s="22">
        <f t="shared" si="16"/>
        <v>0.2571852666666667</v>
      </c>
      <c r="D96" s="22">
        <f t="shared" si="14"/>
        <v>0.254021945</v>
      </c>
      <c r="E96" s="22">
        <f t="shared" si="15"/>
        <v>0.26336636333333335</v>
      </c>
      <c r="F96" s="22">
        <f t="shared" si="17"/>
        <v>0.24830803750000002</v>
      </c>
      <c r="G96" s="22" t="s">
        <v>0</v>
      </c>
      <c r="H96" s="22" t="s">
        <v>0</v>
      </c>
      <c r="I96" s="22" t="s">
        <v>0</v>
      </c>
      <c r="J96" s="22" t="s">
        <v>0</v>
      </c>
      <c r="K96" s="22" t="s">
        <v>0</v>
      </c>
      <c r="L96" s="22" t="s">
        <v>0</v>
      </c>
      <c r="M96" s="22" t="s">
        <v>0</v>
      </c>
      <c r="N96" s="22" t="s">
        <v>0</v>
      </c>
      <c r="O96" s="22" t="s">
        <v>0</v>
      </c>
      <c r="P96" s="22" t="s">
        <v>0</v>
      </c>
      <c r="Q96" s="23">
        <v>267.09402</v>
      </c>
      <c r="R96" s="22" t="s">
        <v>0</v>
      </c>
      <c r="S96" s="22" t="s">
        <v>0</v>
      </c>
      <c r="T96" s="22" t="s">
        <v>0</v>
      </c>
      <c r="U96" s="22" t="s">
        <v>0</v>
      </c>
      <c r="V96" s="23">
        <v>282.78543</v>
      </c>
      <c r="W96" s="22" t="s">
        <v>0</v>
      </c>
      <c r="X96" s="22" t="s">
        <v>0</v>
      </c>
      <c r="Y96" s="22" t="s">
        <v>0</v>
      </c>
      <c r="Z96" s="22" t="s">
        <v>0</v>
      </c>
      <c r="AA96" s="23">
        <v>240.21964</v>
      </c>
      <c r="AB96" s="22" t="s">
        <v>0</v>
      </c>
      <c r="AC96" s="22" t="s">
        <v>0</v>
      </c>
      <c r="AD96" s="22" t="s">
        <v>0</v>
      </c>
      <c r="AE96" s="22" t="s">
        <v>0</v>
      </c>
      <c r="AF96" s="23">
        <v>225.98869</v>
      </c>
      <c r="AG96" s="22" t="s">
        <v>0</v>
      </c>
      <c r="AH96" s="22" t="s">
        <v>0</v>
      </c>
      <c r="AI96" s="22" t="s">
        <v>0</v>
      </c>
      <c r="AJ96" s="22" t="s">
        <v>0</v>
      </c>
      <c r="AK96" s="23">
        <v>231.8094</v>
      </c>
      <c r="AL96" s="23">
        <v>233.50287</v>
      </c>
      <c r="AM96" s="23">
        <v>238.2291</v>
      </c>
      <c r="AN96" s="23">
        <v>236.50279</v>
      </c>
      <c r="AO96" s="23">
        <v>234.76677</v>
      </c>
      <c r="AP96" s="23">
        <v>295.21442</v>
      </c>
      <c r="AQ96" s="23">
        <v>293.02899</v>
      </c>
      <c r="AR96" s="22" t="s">
        <v>0</v>
      </c>
      <c r="AS96" s="22" t="s">
        <v>0</v>
      </c>
      <c r="AT96" s="22" t="s">
        <v>0</v>
      </c>
      <c r="AU96" s="22" t="s">
        <v>0</v>
      </c>
      <c r="AV96" s="22" t="s">
        <v>0</v>
      </c>
      <c r="AW96" s="22" t="s">
        <v>0</v>
      </c>
      <c r="AX96" s="4">
        <v>175020</v>
      </c>
      <c r="AY96" s="4">
        <f t="shared" si="13"/>
        <v>1.0179148821362969</v>
      </c>
    </row>
    <row r="97" spans="1:51" ht="12.75" customHeight="1">
      <c r="A97" s="22" t="s">
        <v>194</v>
      </c>
      <c r="B97" s="22" t="s">
        <v>792</v>
      </c>
      <c r="C97" s="22">
        <f t="shared" si="16"/>
        <v>0.2651759066666667</v>
      </c>
      <c r="D97" s="22">
        <f t="shared" si="14"/>
        <v>0.28035541</v>
      </c>
      <c r="E97" s="22">
        <f t="shared" si="15"/>
        <v>0.28582393666666667</v>
      </c>
      <c r="F97" s="22">
        <f t="shared" si="17"/>
        <v>0.25183027999999996</v>
      </c>
      <c r="G97" s="22" t="s">
        <v>0</v>
      </c>
      <c r="H97" s="22" t="s">
        <v>0</v>
      </c>
      <c r="I97" s="22" t="s">
        <v>0</v>
      </c>
      <c r="J97" s="22" t="s">
        <v>0</v>
      </c>
      <c r="K97" s="22" t="s">
        <v>0</v>
      </c>
      <c r="L97" s="22" t="s">
        <v>0</v>
      </c>
      <c r="M97" s="22" t="s">
        <v>0</v>
      </c>
      <c r="N97" s="22" t="s">
        <v>0</v>
      </c>
      <c r="O97" s="22" t="s">
        <v>0</v>
      </c>
      <c r="P97" s="22" t="s">
        <v>0</v>
      </c>
      <c r="Q97" s="23">
        <v>302.88904</v>
      </c>
      <c r="R97" s="22" t="s">
        <v>0</v>
      </c>
      <c r="S97" s="22" t="s">
        <v>0</v>
      </c>
      <c r="T97" s="22" t="s">
        <v>0</v>
      </c>
      <c r="U97" s="22" t="s">
        <v>0</v>
      </c>
      <c r="V97" s="23">
        <v>280.84528</v>
      </c>
      <c r="W97" s="22" t="s">
        <v>0</v>
      </c>
      <c r="X97" s="22" t="s">
        <v>0</v>
      </c>
      <c r="Y97" s="22" t="s">
        <v>0</v>
      </c>
      <c r="Z97" s="22" t="s">
        <v>0</v>
      </c>
      <c r="AA97" s="23">
        <v>273.73749</v>
      </c>
      <c r="AB97" s="22" t="s">
        <v>0</v>
      </c>
      <c r="AC97" s="22" t="s">
        <v>0</v>
      </c>
      <c r="AD97" s="22" t="s">
        <v>0</v>
      </c>
      <c r="AE97" s="22" t="s">
        <v>0</v>
      </c>
      <c r="AF97" s="23">
        <v>263.94983</v>
      </c>
      <c r="AG97" s="22" t="s">
        <v>0</v>
      </c>
      <c r="AH97" s="22" t="s">
        <v>0</v>
      </c>
      <c r="AI97" s="22" t="s">
        <v>0</v>
      </c>
      <c r="AJ97" s="22" t="s">
        <v>0</v>
      </c>
      <c r="AK97" s="23">
        <v>249.87172</v>
      </c>
      <c r="AL97" s="23">
        <v>240.67674</v>
      </c>
      <c r="AM97" s="23">
        <v>235.82657</v>
      </c>
      <c r="AN97" s="23">
        <v>231.67317</v>
      </c>
      <c r="AO97" s="23">
        <v>226.86401</v>
      </c>
      <c r="AP97" s="23">
        <v>219.76208</v>
      </c>
      <c r="AQ97" s="23">
        <v>212.50867</v>
      </c>
      <c r="AR97" s="22" t="s">
        <v>0</v>
      </c>
      <c r="AS97" s="22" t="s">
        <v>0</v>
      </c>
      <c r="AT97" s="22" t="s">
        <v>0</v>
      </c>
      <c r="AU97" s="22" t="s">
        <v>0</v>
      </c>
      <c r="AV97" s="22" t="s">
        <v>0</v>
      </c>
      <c r="AW97" s="22" t="s">
        <v>0</v>
      </c>
      <c r="AX97" s="4">
        <v>9158960</v>
      </c>
      <c r="AY97" s="4">
        <f t="shared" si="13"/>
        <v>0.9438472877054952</v>
      </c>
    </row>
    <row r="98" spans="1:51" ht="12.75" customHeight="1">
      <c r="A98" s="22" t="s">
        <v>195</v>
      </c>
      <c r="B98" s="22" t="s">
        <v>96</v>
      </c>
      <c r="C98" s="22">
        <f t="shared" si="16"/>
        <v>0.14951815983333333</v>
      </c>
      <c r="D98" s="22">
        <f t="shared" si="14"/>
        <v>0.13688192975000002</v>
      </c>
      <c r="E98" s="22">
        <f t="shared" si="15"/>
        <v>0.129994363</v>
      </c>
      <c r="F98" s="22">
        <f t="shared" si="17"/>
        <v>0.175436295</v>
      </c>
      <c r="G98" s="22" t="s">
        <v>0</v>
      </c>
      <c r="H98" s="22" t="s">
        <v>0</v>
      </c>
      <c r="I98" s="22" t="s">
        <v>0</v>
      </c>
      <c r="J98" s="22" t="s">
        <v>0</v>
      </c>
      <c r="K98" s="22" t="s">
        <v>0</v>
      </c>
      <c r="L98" s="22" t="s">
        <v>0</v>
      </c>
      <c r="M98" s="22" t="s">
        <v>0</v>
      </c>
      <c r="N98" s="22" t="s">
        <v>0</v>
      </c>
      <c r="O98" s="22" t="s">
        <v>0</v>
      </c>
      <c r="P98" s="22" t="s">
        <v>0</v>
      </c>
      <c r="Q98" s="23">
        <v>93.274879</v>
      </c>
      <c r="R98" s="22" t="s">
        <v>0</v>
      </c>
      <c r="S98" s="22" t="s">
        <v>0</v>
      </c>
      <c r="T98" s="22" t="s">
        <v>0</v>
      </c>
      <c r="U98" s="22" t="s">
        <v>0</v>
      </c>
      <c r="V98" s="23">
        <v>102.0889</v>
      </c>
      <c r="W98" s="22" t="s">
        <v>0</v>
      </c>
      <c r="X98" s="22" t="s">
        <v>0</v>
      </c>
      <c r="Y98" s="22" t="s">
        <v>0</v>
      </c>
      <c r="Z98" s="22" t="s">
        <v>0</v>
      </c>
      <c r="AA98" s="23">
        <v>194.61931</v>
      </c>
      <c r="AB98" s="22" t="s">
        <v>0</v>
      </c>
      <c r="AC98" s="22" t="s">
        <v>0</v>
      </c>
      <c r="AD98" s="22" t="s">
        <v>0</v>
      </c>
      <c r="AE98" s="22" t="s">
        <v>0</v>
      </c>
      <c r="AF98" s="23">
        <v>157.54463</v>
      </c>
      <c r="AG98" s="22" t="s">
        <v>0</v>
      </c>
      <c r="AH98" s="22" t="s">
        <v>0</v>
      </c>
      <c r="AI98" s="22" t="s">
        <v>0</v>
      </c>
      <c r="AJ98" s="22" t="s">
        <v>0</v>
      </c>
      <c r="AK98" s="23">
        <v>143.57501</v>
      </c>
      <c r="AL98" s="23">
        <v>175.24535</v>
      </c>
      <c r="AM98" s="23">
        <v>205.46941</v>
      </c>
      <c r="AN98" s="23">
        <v>210.42563</v>
      </c>
      <c r="AO98" s="23">
        <v>213.2666</v>
      </c>
      <c r="AP98" s="23">
        <v>206.00623</v>
      </c>
      <c r="AQ98" s="23">
        <v>206.17633</v>
      </c>
      <c r="AR98" s="22" t="s">
        <v>0</v>
      </c>
      <c r="AS98" s="22" t="s">
        <v>0</v>
      </c>
      <c r="AT98" s="22" t="s">
        <v>0</v>
      </c>
      <c r="AU98" s="22" t="s">
        <v>0</v>
      </c>
      <c r="AV98" s="22" t="s">
        <v>0</v>
      </c>
      <c r="AW98" s="22" t="s">
        <v>0</v>
      </c>
      <c r="AX98" s="4">
        <v>882050</v>
      </c>
      <c r="AY98" s="4">
        <f t="shared" si="13"/>
        <v>1.1746988668638758</v>
      </c>
    </row>
    <row r="99" spans="1:51" ht="12.75" customHeight="1">
      <c r="A99" s="22" t="s">
        <v>198</v>
      </c>
      <c r="B99" s="22" t="s">
        <v>97</v>
      </c>
      <c r="C99" s="22">
        <f t="shared" si="16"/>
        <v>0.015581113499999999</v>
      </c>
      <c r="D99" s="22">
        <f t="shared" si="14"/>
        <v>0.017213229249999996</v>
      </c>
      <c r="E99" s="22">
        <f t="shared" si="15"/>
        <v>0.018224604</v>
      </c>
      <c r="F99" s="22">
        <f t="shared" si="17"/>
        <v>0.014495827999999999</v>
      </c>
      <c r="G99" s="22" t="s">
        <v>0</v>
      </c>
      <c r="H99" s="22" t="s">
        <v>0</v>
      </c>
      <c r="I99" s="22" t="s">
        <v>0</v>
      </c>
      <c r="J99" s="22" t="s">
        <v>0</v>
      </c>
      <c r="K99" s="22" t="s">
        <v>0</v>
      </c>
      <c r="L99" s="22" t="s">
        <v>0</v>
      </c>
      <c r="M99" s="22" t="s">
        <v>0</v>
      </c>
      <c r="N99" s="22" t="s">
        <v>0</v>
      </c>
      <c r="O99" s="22" t="s">
        <v>0</v>
      </c>
      <c r="P99" s="22" t="s">
        <v>0</v>
      </c>
      <c r="Q99" s="23">
        <v>13.607066</v>
      </c>
      <c r="R99" s="22" t="s">
        <v>0</v>
      </c>
      <c r="S99" s="22" t="s">
        <v>0</v>
      </c>
      <c r="T99" s="22" t="s">
        <v>0</v>
      </c>
      <c r="U99" s="22" t="s">
        <v>0</v>
      </c>
      <c r="V99" s="23">
        <v>21.896303</v>
      </c>
      <c r="W99" s="22" t="s">
        <v>0</v>
      </c>
      <c r="X99" s="22" t="s">
        <v>0</v>
      </c>
      <c r="Y99" s="22" t="s">
        <v>0</v>
      </c>
      <c r="Z99" s="22" t="s">
        <v>0</v>
      </c>
      <c r="AA99" s="23">
        <v>19.170443</v>
      </c>
      <c r="AB99" s="22" t="s">
        <v>0</v>
      </c>
      <c r="AC99" s="22" t="s">
        <v>0</v>
      </c>
      <c r="AD99" s="22" t="s">
        <v>0</v>
      </c>
      <c r="AE99" s="22" t="s">
        <v>0</v>
      </c>
      <c r="AF99" s="23">
        <v>14.179105</v>
      </c>
      <c r="AG99" s="22" t="s">
        <v>0</v>
      </c>
      <c r="AH99" s="22" t="s">
        <v>0</v>
      </c>
      <c r="AI99" s="22" t="s">
        <v>0</v>
      </c>
      <c r="AJ99" s="22" t="s">
        <v>0</v>
      </c>
      <c r="AK99" s="23">
        <v>12.718397</v>
      </c>
      <c r="AL99" s="23">
        <v>11.841872</v>
      </c>
      <c r="AM99" s="23">
        <v>8.4729967</v>
      </c>
      <c r="AN99" s="23">
        <v>8.2342186</v>
      </c>
      <c r="AO99" s="23">
        <v>8.0084934</v>
      </c>
      <c r="AP99" s="23">
        <v>11.915367</v>
      </c>
      <c r="AQ99" s="23">
        <v>12.37194</v>
      </c>
      <c r="AR99" s="22" t="s">
        <v>0</v>
      </c>
      <c r="AS99" s="22" t="s">
        <v>0</v>
      </c>
      <c r="AT99" s="22" t="s">
        <v>0</v>
      </c>
      <c r="AU99" s="22" t="s">
        <v>0</v>
      </c>
      <c r="AV99" s="22" t="s">
        <v>0</v>
      </c>
      <c r="AW99" s="22" t="s">
        <v>0</v>
      </c>
      <c r="AX99" s="4">
        <v>743390</v>
      </c>
      <c r="AY99" s="4">
        <f t="shared" si="13"/>
        <v>0.9491454633274999</v>
      </c>
    </row>
    <row r="100" spans="1:51" ht="12.75">
      <c r="A100" s="22" t="s">
        <v>199</v>
      </c>
      <c r="B100" s="22" t="s">
        <v>98</v>
      </c>
      <c r="C100" s="22">
        <f t="shared" si="16"/>
        <v>0.019026495</v>
      </c>
      <c r="D100" s="22">
        <f t="shared" si="14"/>
        <v>0.01932793</v>
      </c>
      <c r="E100" s="22">
        <f t="shared" si="15"/>
        <v>0.017917878999999998</v>
      </c>
      <c r="F100" s="22">
        <f t="shared" si="17"/>
        <v>0.019762765999999998</v>
      </c>
      <c r="G100" s="22" t="s">
        <v>0</v>
      </c>
      <c r="H100" s="22" t="s">
        <v>0</v>
      </c>
      <c r="I100" s="22" t="s">
        <v>0</v>
      </c>
      <c r="J100" s="22" t="s">
        <v>0</v>
      </c>
      <c r="K100" s="22" t="s">
        <v>0</v>
      </c>
      <c r="L100" s="22" t="s">
        <v>0</v>
      </c>
      <c r="M100" s="22" t="s">
        <v>0</v>
      </c>
      <c r="N100" s="22" t="s">
        <v>0</v>
      </c>
      <c r="O100" s="22" t="s">
        <v>0</v>
      </c>
      <c r="P100" s="22" t="s">
        <v>0</v>
      </c>
      <c r="Q100" s="23">
        <v>16.094629</v>
      </c>
      <c r="R100" s="22" t="s">
        <v>0</v>
      </c>
      <c r="S100" s="22" t="s">
        <v>0</v>
      </c>
      <c r="T100" s="22" t="s">
        <v>0</v>
      </c>
      <c r="U100" s="22" t="s">
        <v>0</v>
      </c>
      <c r="V100" s="23">
        <v>19.013277</v>
      </c>
      <c r="W100" s="22" t="s">
        <v>0</v>
      </c>
      <c r="X100" s="22" t="s">
        <v>0</v>
      </c>
      <c r="Y100" s="22" t="s">
        <v>0</v>
      </c>
      <c r="Z100" s="22" t="s">
        <v>0</v>
      </c>
      <c r="AA100" s="23">
        <v>18.645731</v>
      </c>
      <c r="AB100" s="22" t="s">
        <v>0</v>
      </c>
      <c r="AC100" s="22" t="s">
        <v>0</v>
      </c>
      <c r="AD100" s="22" t="s">
        <v>0</v>
      </c>
      <c r="AE100" s="22" t="s">
        <v>0</v>
      </c>
      <c r="AF100" s="23">
        <v>23.558083</v>
      </c>
      <c r="AG100" s="22" t="s">
        <v>0</v>
      </c>
      <c r="AH100" s="22" t="s">
        <v>0</v>
      </c>
      <c r="AI100" s="22" t="s">
        <v>0</v>
      </c>
      <c r="AJ100" s="22" t="s">
        <v>0</v>
      </c>
      <c r="AK100" s="23">
        <v>20.115223</v>
      </c>
      <c r="AL100" s="23">
        <v>19.00922</v>
      </c>
      <c r="AM100" s="23">
        <v>18.084156</v>
      </c>
      <c r="AN100" s="23">
        <v>17.683451</v>
      </c>
      <c r="AO100" s="23">
        <v>17.323048</v>
      </c>
      <c r="AP100" s="23">
        <v>16.732027</v>
      </c>
      <c r="AQ100" s="23">
        <v>17.867432</v>
      </c>
      <c r="AR100" s="22" t="s">
        <v>0</v>
      </c>
      <c r="AS100" s="22" t="s">
        <v>0</v>
      </c>
      <c r="AT100" s="22" t="s">
        <v>0</v>
      </c>
      <c r="AU100" s="22" t="s">
        <v>0</v>
      </c>
      <c r="AV100" s="22" t="s">
        <v>0</v>
      </c>
      <c r="AW100" s="22" t="s">
        <v>0</v>
      </c>
      <c r="AX100" s="4">
        <v>386850</v>
      </c>
      <c r="AY100" s="4">
        <f t="shared" si="13"/>
        <v>1.0139784972112904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0"/>
  <sheetViews>
    <sheetView workbookViewId="0" topLeftCell="A1">
      <pane xSplit="1" ySplit="1" topLeftCell="G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O10" sqref="O10"/>
    </sheetView>
  </sheetViews>
  <sheetFormatPr defaultColWidth="9.140625" defaultRowHeight="12.75"/>
  <cols>
    <col min="1" max="1" width="19.140625" style="4" bestFit="1" customWidth="1"/>
    <col min="2" max="2" width="6.140625" style="4" bestFit="1" customWidth="1"/>
    <col min="3" max="3" width="3.7109375" style="4" bestFit="1" customWidth="1"/>
    <col min="4" max="4" width="13.00390625" style="25" bestFit="1" customWidth="1"/>
    <col min="5" max="6" width="13.140625" style="25" customWidth="1"/>
    <col min="7" max="7" width="9.140625" style="4" customWidth="1"/>
    <col min="8" max="9" width="13.140625" style="25" bestFit="1" customWidth="1"/>
    <col min="10" max="10" width="15.00390625" style="25" bestFit="1" customWidth="1"/>
    <col min="11" max="11" width="13.140625" style="25" bestFit="1" customWidth="1"/>
    <col min="12" max="16384" width="9.140625" style="4" customWidth="1"/>
  </cols>
  <sheetData>
    <row r="1" spans="1:11" ht="12.75">
      <c r="A1" s="4" t="s">
        <v>303</v>
      </c>
      <c r="B1" s="4" t="s">
        <v>491</v>
      </c>
      <c r="C1" s="4" t="s">
        <v>793</v>
      </c>
      <c r="D1" s="24" t="s">
        <v>794</v>
      </c>
      <c r="E1" s="24" t="s">
        <v>795</v>
      </c>
      <c r="F1" s="24" t="s">
        <v>727</v>
      </c>
      <c r="H1" s="24" t="s">
        <v>796</v>
      </c>
      <c r="I1" s="25" t="s">
        <v>797</v>
      </c>
      <c r="J1" s="25" t="s">
        <v>798</v>
      </c>
      <c r="K1" s="24" t="s">
        <v>799</v>
      </c>
    </row>
    <row r="2" spans="1:11" ht="12.75">
      <c r="A2" s="4" t="s">
        <v>1</v>
      </c>
      <c r="B2" s="4" t="s">
        <v>125</v>
      </c>
      <c r="C2" s="4">
        <v>1</v>
      </c>
      <c r="D2" s="26">
        <f>AVERAGE(H2:K2)</f>
        <v>0.11219512195121951</v>
      </c>
      <c r="E2" s="26">
        <f>K2</f>
        <v>0.11219512195121951</v>
      </c>
      <c r="F2" s="26">
        <f>K2</f>
        <v>0.11219512195121951</v>
      </c>
      <c r="H2" s="24"/>
      <c r="K2" s="26">
        <v>0.11219512195121951</v>
      </c>
    </row>
    <row r="3" spans="3:11" ht="12.75">
      <c r="C3" s="4">
        <v>2</v>
      </c>
      <c r="D3" s="25">
        <v>999</v>
      </c>
      <c r="E3" s="25">
        <v>999</v>
      </c>
      <c r="F3" s="26">
        <f aca="true" t="shared" si="0" ref="F3:F65">K3</f>
        <v>999</v>
      </c>
      <c r="H3" s="25">
        <v>999</v>
      </c>
      <c r="I3" s="25">
        <v>999</v>
      </c>
      <c r="J3" s="25">
        <v>999</v>
      </c>
      <c r="K3" s="25">
        <v>999</v>
      </c>
    </row>
    <row r="4" spans="1:11" ht="12.75">
      <c r="A4" s="4" t="s">
        <v>3</v>
      </c>
      <c r="B4" s="4" t="s">
        <v>102</v>
      </c>
      <c r="C4" s="4">
        <v>3</v>
      </c>
      <c r="D4" s="26">
        <f>AVERAGE(H4:K4)</f>
        <v>0.2080740360482326</v>
      </c>
      <c r="E4" s="26">
        <f>H4</f>
        <v>0.2700732890756639</v>
      </c>
      <c r="F4" s="26">
        <f t="shared" si="0"/>
        <v>0.15387942925962098</v>
      </c>
      <c r="H4" s="26">
        <v>0.2700732890756639</v>
      </c>
      <c r="I4" s="26">
        <v>0.23309053069719043</v>
      </c>
      <c r="J4" s="26">
        <v>0.17525289516045514</v>
      </c>
      <c r="K4" s="26">
        <v>0.15387942925962098</v>
      </c>
    </row>
    <row r="5" spans="1:10" ht="12.75">
      <c r="A5" s="4" t="s">
        <v>4</v>
      </c>
      <c r="B5" s="4" t="s">
        <v>103</v>
      </c>
      <c r="C5" s="4">
        <v>4</v>
      </c>
      <c r="D5" s="26">
        <f>AVERAGE(H5:K5)</f>
        <v>0.4385456163127941</v>
      </c>
      <c r="E5" s="26">
        <f>H5</f>
        <v>0.4781493706112649</v>
      </c>
      <c r="F5" s="26">
        <f>J5</f>
        <v>0.3989418620143233</v>
      </c>
      <c r="H5" s="26">
        <v>0.4781493706112649</v>
      </c>
      <c r="J5" s="26">
        <v>0.3989418620143233</v>
      </c>
    </row>
    <row r="6" spans="1:11" ht="12.75">
      <c r="A6" s="4" t="s">
        <v>5</v>
      </c>
      <c r="B6" s="4" t="s">
        <v>104</v>
      </c>
      <c r="C6" s="4">
        <v>5</v>
      </c>
      <c r="D6" s="26">
        <f>AVERAGE(H6:K6)</f>
        <v>0.3284528103184475</v>
      </c>
      <c r="E6" s="26">
        <f>I6</f>
        <v>0.31821675634127594</v>
      </c>
      <c r="F6" s="26">
        <f t="shared" si="0"/>
        <v>0.338688864295619</v>
      </c>
      <c r="I6" s="26">
        <v>0.31821675634127594</v>
      </c>
      <c r="K6" s="26">
        <v>0.338688864295619</v>
      </c>
    </row>
    <row r="7" spans="1:11" ht="12.75">
      <c r="A7" s="4" t="s">
        <v>6</v>
      </c>
      <c r="B7" s="4" t="s">
        <v>109</v>
      </c>
      <c r="C7" s="4">
        <v>6</v>
      </c>
      <c r="D7" s="26">
        <f>AVERAGE(H7:K7)</f>
        <v>0.2223039295495906</v>
      </c>
      <c r="E7" s="26">
        <f>J7</f>
        <v>0.20911528150134048</v>
      </c>
      <c r="F7" s="26">
        <f t="shared" si="0"/>
        <v>0.23549257759784076</v>
      </c>
      <c r="J7" s="26">
        <v>0.20911528150134048</v>
      </c>
      <c r="K7" s="26">
        <v>0.23549257759784076</v>
      </c>
    </row>
    <row r="8" spans="1:11" ht="12.75">
      <c r="A8" s="4" t="s">
        <v>7</v>
      </c>
      <c r="B8" s="4" t="s">
        <v>106</v>
      </c>
      <c r="C8" s="4">
        <v>7</v>
      </c>
      <c r="D8" s="26">
        <f>AVERAGE(H8:K8)</f>
        <v>0.3136294796820978</v>
      </c>
      <c r="E8" s="26">
        <f>H8</f>
        <v>0.3019431630775142</v>
      </c>
      <c r="F8" s="26">
        <f t="shared" si="0"/>
        <v>0.30680052751334425</v>
      </c>
      <c r="H8" s="26">
        <v>0.3019431630775142</v>
      </c>
      <c r="I8" s="26">
        <v>0.33214474845543496</v>
      </c>
      <c r="K8" s="26">
        <v>0.30680052751334425</v>
      </c>
    </row>
    <row r="9" spans="3:11" ht="12.75">
      <c r="C9" s="4">
        <v>8</v>
      </c>
      <c r="D9" s="25">
        <v>999</v>
      </c>
      <c r="E9" s="25">
        <v>999</v>
      </c>
      <c r="F9" s="26">
        <f t="shared" si="0"/>
        <v>999</v>
      </c>
      <c r="H9" s="25">
        <v>999</v>
      </c>
      <c r="I9" s="25">
        <v>999</v>
      </c>
      <c r="J9" s="25">
        <v>999</v>
      </c>
      <c r="K9" s="25">
        <v>999</v>
      </c>
    </row>
    <row r="10" spans="3:11" ht="12.75">
      <c r="C10" s="4">
        <v>9</v>
      </c>
      <c r="D10" s="25">
        <v>999</v>
      </c>
      <c r="E10" s="25">
        <v>999</v>
      </c>
      <c r="F10" s="26">
        <f t="shared" si="0"/>
        <v>999</v>
      </c>
      <c r="H10" s="25">
        <v>999</v>
      </c>
      <c r="I10" s="25">
        <v>999</v>
      </c>
      <c r="J10" s="25">
        <v>999</v>
      </c>
      <c r="K10" s="25">
        <v>999</v>
      </c>
    </row>
    <row r="11" spans="3:11" ht="12.75">
      <c r="C11" s="4">
        <v>10</v>
      </c>
      <c r="D11" s="25">
        <v>999</v>
      </c>
      <c r="E11" s="25">
        <v>999</v>
      </c>
      <c r="F11" s="26">
        <f t="shared" si="0"/>
        <v>999</v>
      </c>
      <c r="H11" s="25">
        <v>999</v>
      </c>
      <c r="I11" s="25">
        <v>999</v>
      </c>
      <c r="J11" s="25">
        <v>999</v>
      </c>
      <c r="K11" s="25">
        <v>999</v>
      </c>
    </row>
    <row r="12" spans="1:10" ht="12.75">
      <c r="A12" s="4" t="s">
        <v>11</v>
      </c>
      <c r="B12" s="4" t="s">
        <v>111</v>
      </c>
      <c r="C12" s="4">
        <v>11</v>
      </c>
      <c r="D12" s="26">
        <f>AVERAGE(H12:K12)</f>
        <v>0.04734225410233249</v>
      </c>
      <c r="E12" s="26">
        <f>I12</f>
        <v>0.06663893414682098</v>
      </c>
      <c r="F12" s="26">
        <f>J12</f>
        <v>0.028045574057843997</v>
      </c>
      <c r="I12" s="26">
        <v>0.06663893414682098</v>
      </c>
      <c r="J12" s="26">
        <v>0.028045574057843997</v>
      </c>
    </row>
    <row r="13" spans="3:11" ht="12.75">
      <c r="C13" s="4">
        <v>12</v>
      </c>
      <c r="D13" s="25">
        <v>999</v>
      </c>
      <c r="E13" s="25">
        <v>999</v>
      </c>
      <c r="F13" s="26">
        <f t="shared" si="0"/>
        <v>999</v>
      </c>
      <c r="H13" s="25">
        <v>999</v>
      </c>
      <c r="I13" s="25">
        <v>999</v>
      </c>
      <c r="J13" s="25">
        <v>999</v>
      </c>
      <c r="K13" s="25">
        <v>999</v>
      </c>
    </row>
    <row r="14" spans="3:11" ht="12.75">
      <c r="C14" s="4">
        <v>13</v>
      </c>
      <c r="D14" s="25">
        <v>999</v>
      </c>
      <c r="E14" s="25">
        <v>999</v>
      </c>
      <c r="F14" s="26">
        <f t="shared" si="0"/>
        <v>999</v>
      </c>
      <c r="H14" s="25">
        <v>999</v>
      </c>
      <c r="I14" s="25">
        <v>999</v>
      </c>
      <c r="J14" s="25">
        <v>999</v>
      </c>
      <c r="K14" s="25">
        <v>999</v>
      </c>
    </row>
    <row r="15" spans="3:11" ht="12.75">
      <c r="C15" s="4">
        <v>14</v>
      </c>
      <c r="D15" s="25">
        <v>999</v>
      </c>
      <c r="E15" s="25">
        <v>999</v>
      </c>
      <c r="F15" s="26">
        <f t="shared" si="0"/>
        <v>999</v>
      </c>
      <c r="H15" s="25">
        <v>999</v>
      </c>
      <c r="I15" s="25">
        <v>999</v>
      </c>
      <c r="J15" s="25">
        <v>999</v>
      </c>
      <c r="K15" s="25">
        <v>999</v>
      </c>
    </row>
    <row r="16" spans="1:11" ht="12.75">
      <c r="A16" s="4" t="s">
        <v>15</v>
      </c>
      <c r="B16" s="4" t="s">
        <v>114</v>
      </c>
      <c r="C16" s="4">
        <v>15</v>
      </c>
      <c r="D16" s="26">
        <f>AVERAGE(H16:K16)</f>
        <v>0.469431514178653</v>
      </c>
      <c r="E16" s="26">
        <f>H16</f>
        <v>0.4955987587866498</v>
      </c>
      <c r="F16" s="26">
        <f t="shared" si="0"/>
        <v>0.3884878528840568</v>
      </c>
      <c r="H16" s="26">
        <v>0.4955987587866498</v>
      </c>
      <c r="I16" s="26">
        <v>0.5242079308652525</v>
      </c>
      <c r="K16" s="26">
        <v>0.3884878528840568</v>
      </c>
    </row>
    <row r="17" spans="3:11" ht="12.75">
      <c r="C17" s="4">
        <v>16</v>
      </c>
      <c r="D17" s="25">
        <v>999</v>
      </c>
      <c r="E17" s="25">
        <v>999</v>
      </c>
      <c r="F17" s="26">
        <f t="shared" si="0"/>
        <v>999</v>
      </c>
      <c r="H17" s="25">
        <v>999</v>
      </c>
      <c r="I17" s="25">
        <v>999</v>
      </c>
      <c r="J17" s="25">
        <v>999</v>
      </c>
      <c r="K17" s="25">
        <v>999</v>
      </c>
    </row>
    <row r="18" spans="3:11" ht="12.75">
      <c r="C18" s="4">
        <v>17</v>
      </c>
      <c r="D18" s="25">
        <v>999</v>
      </c>
      <c r="E18" s="25">
        <v>999</v>
      </c>
      <c r="F18" s="26">
        <f t="shared" si="0"/>
        <v>999</v>
      </c>
      <c r="H18" s="25">
        <v>999</v>
      </c>
      <c r="I18" s="25">
        <v>999</v>
      </c>
      <c r="J18" s="25">
        <v>999</v>
      </c>
      <c r="K18" s="25">
        <v>999</v>
      </c>
    </row>
    <row r="19" spans="3:11" ht="12.75">
      <c r="C19" s="4">
        <v>18</v>
      </c>
      <c r="D19" s="25">
        <v>999</v>
      </c>
      <c r="E19" s="25">
        <v>999</v>
      </c>
      <c r="F19" s="26">
        <f t="shared" si="0"/>
        <v>999</v>
      </c>
      <c r="H19" s="25">
        <v>999</v>
      </c>
      <c r="I19" s="25">
        <v>999</v>
      </c>
      <c r="J19" s="25">
        <v>999</v>
      </c>
      <c r="K19" s="25">
        <v>999</v>
      </c>
    </row>
    <row r="20" spans="1:11" ht="12.75">
      <c r="A20" s="4" t="s">
        <v>19</v>
      </c>
      <c r="B20" s="4" t="s">
        <v>116</v>
      </c>
      <c r="C20" s="4">
        <v>19</v>
      </c>
      <c r="D20" s="26">
        <f>AVERAGE(H20:K20)</f>
        <v>0.22461289318774624</v>
      </c>
      <c r="E20" s="26">
        <f>I20</f>
        <v>0.2270233196159122</v>
      </c>
      <c r="F20" s="26">
        <f t="shared" si="0"/>
        <v>0.2277514617843195</v>
      </c>
      <c r="I20" s="26">
        <v>0.2270233196159122</v>
      </c>
      <c r="J20" s="26">
        <v>0.2190638981630071</v>
      </c>
      <c r="K20" s="26">
        <v>0.2277514617843195</v>
      </c>
    </row>
    <row r="21" spans="1:10" ht="12.75">
      <c r="A21" s="4" t="s">
        <v>20</v>
      </c>
      <c r="B21" s="4" t="s">
        <v>120</v>
      </c>
      <c r="C21" s="4">
        <v>20</v>
      </c>
      <c r="D21" s="26">
        <f>AVERAGE(H21:K21)</f>
        <v>0.1080086941982946</v>
      </c>
      <c r="E21" s="26">
        <f>J21</f>
        <v>0.1080086941982946</v>
      </c>
      <c r="F21" s="26">
        <f>J21</f>
        <v>0.1080086941982946</v>
      </c>
      <c r="J21" s="26">
        <v>0.1080086941982946</v>
      </c>
    </row>
    <row r="22" spans="3:11" ht="12.75">
      <c r="C22" s="4">
        <v>21</v>
      </c>
      <c r="D22" s="25">
        <v>999</v>
      </c>
      <c r="E22" s="25">
        <v>999</v>
      </c>
      <c r="F22" s="26">
        <f t="shared" si="0"/>
        <v>999</v>
      </c>
      <c r="H22" s="25">
        <v>999</v>
      </c>
      <c r="I22" s="25">
        <v>999</v>
      </c>
      <c r="J22" s="25">
        <v>999</v>
      </c>
      <c r="K22" s="25">
        <v>999</v>
      </c>
    </row>
    <row r="23" spans="3:11" ht="12.75">
      <c r="C23" s="4">
        <v>22</v>
      </c>
      <c r="D23" s="25">
        <v>999</v>
      </c>
      <c r="E23" s="25">
        <v>999</v>
      </c>
      <c r="F23" s="26">
        <f t="shared" si="0"/>
        <v>999</v>
      </c>
      <c r="H23" s="25">
        <v>999</v>
      </c>
      <c r="I23" s="25">
        <v>999</v>
      </c>
      <c r="J23" s="25">
        <v>999</v>
      </c>
      <c r="K23" s="25">
        <v>999</v>
      </c>
    </row>
    <row r="24" spans="3:11" ht="12.75">
      <c r="C24" s="4">
        <v>23</v>
      </c>
      <c r="D24" s="25">
        <v>999</v>
      </c>
      <c r="E24" s="25">
        <v>999</v>
      </c>
      <c r="F24" s="26">
        <f t="shared" si="0"/>
        <v>999</v>
      </c>
      <c r="H24" s="25">
        <v>999</v>
      </c>
      <c r="I24" s="25">
        <v>999</v>
      </c>
      <c r="J24" s="25">
        <v>999</v>
      </c>
      <c r="K24" s="25">
        <v>999</v>
      </c>
    </row>
    <row r="25" spans="3:11" ht="12.75">
      <c r="C25" s="4">
        <v>24</v>
      </c>
      <c r="D25" s="25">
        <v>999</v>
      </c>
      <c r="E25" s="25">
        <v>999</v>
      </c>
      <c r="F25" s="26">
        <f t="shared" si="0"/>
        <v>999</v>
      </c>
      <c r="H25" s="25">
        <v>999</v>
      </c>
      <c r="I25" s="25">
        <v>999</v>
      </c>
      <c r="J25" s="25">
        <v>999</v>
      </c>
      <c r="K25" s="25">
        <v>999</v>
      </c>
    </row>
    <row r="26" spans="1:11" ht="12.75">
      <c r="A26" s="4" t="s">
        <v>25</v>
      </c>
      <c r="B26" s="4" t="s">
        <v>123</v>
      </c>
      <c r="C26" s="4">
        <v>25</v>
      </c>
      <c r="D26" s="26">
        <f>AVERAGE(H26:K26)</f>
        <v>0.6005250946626733</v>
      </c>
      <c r="E26" s="26">
        <f>H26</f>
        <v>0.5596479791395033</v>
      </c>
      <c r="F26" s="26">
        <f t="shared" si="0"/>
        <v>0.665314401622718</v>
      </c>
      <c r="H26" s="26">
        <v>0.5596479791395033</v>
      </c>
      <c r="I26" s="26">
        <v>0.5766129032257984</v>
      </c>
      <c r="K26" s="26">
        <v>0.665314401622718</v>
      </c>
    </row>
    <row r="27" spans="1:10" ht="12.75">
      <c r="A27" s="4" t="s">
        <v>26</v>
      </c>
      <c r="B27" s="4" t="s">
        <v>124</v>
      </c>
      <c r="C27" s="4">
        <v>26</v>
      </c>
      <c r="D27" s="26">
        <f>AVERAGE(H27:K27)</f>
        <v>0.26448362720403024</v>
      </c>
      <c r="E27" s="26">
        <f>J27</f>
        <v>0.26448362720403024</v>
      </c>
      <c r="F27" s="26">
        <f>J27</f>
        <v>0.26448362720403024</v>
      </c>
      <c r="J27" s="26">
        <v>0.26448362720403024</v>
      </c>
    </row>
    <row r="28" spans="3:11" ht="12.75">
      <c r="C28" s="4">
        <v>27</v>
      </c>
      <c r="D28" s="25">
        <v>999</v>
      </c>
      <c r="E28" s="25">
        <v>999</v>
      </c>
      <c r="F28" s="26">
        <f t="shared" si="0"/>
        <v>999</v>
      </c>
      <c r="H28" s="25">
        <v>999</v>
      </c>
      <c r="I28" s="25">
        <v>999</v>
      </c>
      <c r="J28" s="25">
        <v>999</v>
      </c>
      <c r="K28" s="25">
        <v>999</v>
      </c>
    </row>
    <row r="29" spans="1:11" ht="12.75">
      <c r="A29" s="4" t="s">
        <v>99</v>
      </c>
      <c r="B29" s="4" t="s">
        <v>127</v>
      </c>
      <c r="C29" s="4">
        <v>28</v>
      </c>
      <c r="D29" s="26">
        <f>AVERAGE(H29:K29)</f>
        <v>0.3790893760539629</v>
      </c>
      <c r="E29" s="26">
        <f>K29</f>
        <v>0.3790893760539629</v>
      </c>
      <c r="F29" s="26">
        <f t="shared" si="0"/>
        <v>0.3790893760539629</v>
      </c>
      <c r="K29" s="26">
        <v>0.3790893760539629</v>
      </c>
    </row>
    <row r="30" spans="1:10" ht="12.75">
      <c r="A30" s="4" t="s">
        <v>29</v>
      </c>
      <c r="B30" s="4" t="s">
        <v>182</v>
      </c>
      <c r="C30" s="4">
        <v>29</v>
      </c>
      <c r="D30" s="26">
        <f>AVERAGE(H30:K30)</f>
        <v>0.14628099173553719</v>
      </c>
      <c r="E30" s="26">
        <f>J30</f>
        <v>0.14628099173553719</v>
      </c>
      <c r="F30" s="26">
        <f>J30</f>
        <v>0.14628099173553719</v>
      </c>
      <c r="I30" s="26"/>
      <c r="J30" s="26">
        <v>0.14628099173553719</v>
      </c>
    </row>
    <row r="31" spans="3:11" ht="12.75">
      <c r="C31" s="4">
        <v>30</v>
      </c>
      <c r="D31" s="25">
        <v>999</v>
      </c>
      <c r="E31" s="25">
        <v>999</v>
      </c>
      <c r="F31" s="26">
        <f t="shared" si="0"/>
        <v>999</v>
      </c>
      <c r="H31" s="25">
        <v>999</v>
      </c>
      <c r="I31" s="25">
        <v>999</v>
      </c>
      <c r="J31" s="25">
        <v>999</v>
      </c>
      <c r="K31" s="25">
        <v>999</v>
      </c>
    </row>
    <row r="32" spans="1:11" ht="12.75">
      <c r="A32" s="4" t="s">
        <v>31</v>
      </c>
      <c r="B32" s="4" t="s">
        <v>130</v>
      </c>
      <c r="C32" s="4">
        <v>31</v>
      </c>
      <c r="D32" s="26">
        <f>AVERAGE(H32:K32)</f>
        <v>0.5637878113477317</v>
      </c>
      <c r="E32" s="26">
        <f>H32</f>
        <v>0.5717192268565615</v>
      </c>
      <c r="F32" s="26">
        <f t="shared" si="0"/>
        <v>0.5800342366551188</v>
      </c>
      <c r="H32" s="26">
        <v>0.5717192268565615</v>
      </c>
      <c r="I32" s="26">
        <v>0.6272401433691757</v>
      </c>
      <c r="J32" s="26">
        <v>0.47615763851007115</v>
      </c>
      <c r="K32" s="26">
        <v>0.5800342366551188</v>
      </c>
    </row>
    <row r="33" spans="1:11" ht="12.75">
      <c r="A33" s="4" t="s">
        <v>32</v>
      </c>
      <c r="B33" s="4" t="s">
        <v>131</v>
      </c>
      <c r="C33" s="4">
        <v>32</v>
      </c>
      <c r="D33" s="26">
        <f>AVERAGE(H33:K33)</f>
        <v>0.2326038702771116</v>
      </c>
      <c r="E33" s="26">
        <f>H33</f>
        <v>0.24755741127349146</v>
      </c>
      <c r="F33" s="26">
        <f t="shared" si="0"/>
        <v>0.22235217612866465</v>
      </c>
      <c r="H33" s="26">
        <v>0.24755741127349146</v>
      </c>
      <c r="I33" s="26">
        <v>0.22790202342917876</v>
      </c>
      <c r="K33" s="26">
        <v>0.22235217612866465</v>
      </c>
    </row>
    <row r="34" spans="1:10" ht="12.75">
      <c r="A34" s="4" t="s">
        <v>33</v>
      </c>
      <c r="B34" s="4" t="s">
        <v>133</v>
      </c>
      <c r="C34" s="4">
        <v>33</v>
      </c>
      <c r="D34" s="26">
        <f>AVERAGE(H34:K34)</f>
        <v>0.22535211267605634</v>
      </c>
      <c r="E34" s="26">
        <f>J34</f>
        <v>0.22535211267605634</v>
      </c>
      <c r="F34" s="26">
        <f>J34</f>
        <v>0.22535211267605634</v>
      </c>
      <c r="J34" s="26">
        <v>0.22535211267605634</v>
      </c>
    </row>
    <row r="35" spans="1:11" ht="12.75">
      <c r="A35" s="4" t="s">
        <v>34</v>
      </c>
      <c r="B35" s="4" t="s">
        <v>135</v>
      </c>
      <c r="C35" s="4">
        <v>34</v>
      </c>
      <c r="D35" s="26">
        <f>AVERAGE(H35:K35)</f>
        <v>0.23732251521298176</v>
      </c>
      <c r="E35" s="26">
        <f>K35</f>
        <v>0.23732251521298176</v>
      </c>
      <c r="F35" s="26">
        <f t="shared" si="0"/>
        <v>0.23732251521298176</v>
      </c>
      <c r="J35" s="26"/>
      <c r="K35" s="26">
        <v>0.23732251521298176</v>
      </c>
    </row>
    <row r="36" spans="3:11" ht="12.75">
      <c r="C36" s="4">
        <v>35</v>
      </c>
      <c r="D36" s="25">
        <v>999</v>
      </c>
      <c r="E36" s="25">
        <v>999</v>
      </c>
      <c r="F36" s="26">
        <f t="shared" si="0"/>
        <v>999</v>
      </c>
      <c r="H36" s="25">
        <v>999</v>
      </c>
      <c r="I36" s="25">
        <v>999</v>
      </c>
      <c r="J36" s="25">
        <v>999</v>
      </c>
      <c r="K36" s="25">
        <v>999</v>
      </c>
    </row>
    <row r="37" spans="3:11" ht="12.75">
      <c r="C37" s="4">
        <v>36</v>
      </c>
      <c r="D37" s="25">
        <v>999</v>
      </c>
      <c r="E37" s="25">
        <v>999</v>
      </c>
      <c r="F37" s="26">
        <f t="shared" si="0"/>
        <v>999</v>
      </c>
      <c r="H37" s="25">
        <v>999</v>
      </c>
      <c r="I37" s="25">
        <v>999</v>
      </c>
      <c r="J37" s="25">
        <v>999</v>
      </c>
      <c r="K37" s="25">
        <v>999</v>
      </c>
    </row>
    <row r="38" spans="3:11" ht="12.75">
      <c r="C38" s="4">
        <v>37</v>
      </c>
      <c r="D38" s="25">
        <v>999</v>
      </c>
      <c r="E38" s="25">
        <v>999</v>
      </c>
      <c r="F38" s="26">
        <f t="shared" si="0"/>
        <v>999</v>
      </c>
      <c r="H38" s="25">
        <v>999</v>
      </c>
      <c r="I38" s="25">
        <v>999</v>
      </c>
      <c r="J38" s="25">
        <v>999</v>
      </c>
      <c r="K38" s="25">
        <v>999</v>
      </c>
    </row>
    <row r="39" spans="3:11" ht="12.75">
      <c r="C39" s="4">
        <v>38</v>
      </c>
      <c r="D39" s="25">
        <v>999</v>
      </c>
      <c r="E39" s="25">
        <v>999</v>
      </c>
      <c r="F39" s="26">
        <f t="shared" si="0"/>
        <v>999</v>
      </c>
      <c r="H39" s="25">
        <v>999</v>
      </c>
      <c r="I39" s="25">
        <v>999</v>
      </c>
      <c r="J39" s="25">
        <v>999</v>
      </c>
      <c r="K39" s="25">
        <v>999</v>
      </c>
    </row>
    <row r="40" spans="3:11" ht="12.75">
      <c r="C40" s="4">
        <v>39</v>
      </c>
      <c r="D40" s="25">
        <v>999</v>
      </c>
      <c r="E40" s="25">
        <v>999</v>
      </c>
      <c r="F40" s="26">
        <f t="shared" si="0"/>
        <v>999</v>
      </c>
      <c r="H40" s="25">
        <v>999</v>
      </c>
      <c r="I40" s="25">
        <v>999</v>
      </c>
      <c r="J40" s="25">
        <v>999</v>
      </c>
      <c r="K40" s="25">
        <v>999</v>
      </c>
    </row>
    <row r="41" spans="3:11" ht="12.75">
      <c r="C41" s="4">
        <v>40</v>
      </c>
      <c r="D41" s="25">
        <v>999</v>
      </c>
      <c r="E41" s="25">
        <v>999</v>
      </c>
      <c r="F41" s="26">
        <f t="shared" si="0"/>
        <v>999</v>
      </c>
      <c r="H41" s="25">
        <v>999</v>
      </c>
      <c r="I41" s="25">
        <v>999</v>
      </c>
      <c r="J41" s="25">
        <v>999</v>
      </c>
      <c r="K41" s="25">
        <v>999</v>
      </c>
    </row>
    <row r="42" spans="1:11" ht="12.75">
      <c r="A42" s="4" t="s">
        <v>41</v>
      </c>
      <c r="B42" s="4" t="s">
        <v>144</v>
      </c>
      <c r="C42" s="4">
        <v>41</v>
      </c>
      <c r="D42" s="26">
        <f aca="true" t="shared" si="1" ref="D42:D47">AVERAGE(H42:K42)</f>
        <v>0.4209751857502196</v>
      </c>
      <c r="E42" s="26">
        <f>H42</f>
        <v>0.41610284167794315</v>
      </c>
      <c r="F42" s="26">
        <f t="shared" si="0"/>
        <v>0.41081081081081083</v>
      </c>
      <c r="H42" s="26">
        <v>0.41610284167794315</v>
      </c>
      <c r="I42" s="26">
        <v>0.43601190476190477</v>
      </c>
      <c r="K42" s="26">
        <v>0.41081081081081083</v>
      </c>
    </row>
    <row r="43" spans="1:11" ht="12.75">
      <c r="A43" s="4" t="s">
        <v>42</v>
      </c>
      <c r="B43" s="4" t="s">
        <v>142</v>
      </c>
      <c r="C43" s="4">
        <v>42</v>
      </c>
      <c r="D43" s="26">
        <f t="shared" si="1"/>
        <v>0.37718540497598624</v>
      </c>
      <c r="E43" s="26">
        <f>I43</f>
        <v>0.342905997895481</v>
      </c>
      <c r="F43" s="26">
        <f t="shared" si="0"/>
        <v>0.40990516332982085</v>
      </c>
      <c r="I43" s="26">
        <v>0.342905997895481</v>
      </c>
      <c r="J43" s="26">
        <v>0.3787450537026569</v>
      </c>
      <c r="K43" s="26">
        <v>0.40990516332982085</v>
      </c>
    </row>
    <row r="44" spans="1:11" ht="12.75">
      <c r="A44" s="4" t="s">
        <v>43</v>
      </c>
      <c r="B44" s="4" t="s">
        <v>141</v>
      </c>
      <c r="C44" s="4">
        <v>43</v>
      </c>
      <c r="D44" s="26">
        <f t="shared" si="1"/>
        <v>0.5163841807909605</v>
      </c>
      <c r="E44" s="26">
        <f>K44</f>
        <v>0.5163841807909605</v>
      </c>
      <c r="F44" s="26">
        <f t="shared" si="0"/>
        <v>0.5163841807909605</v>
      </c>
      <c r="I44" s="26"/>
      <c r="J44" s="26"/>
      <c r="K44" s="26">
        <v>0.5163841807909605</v>
      </c>
    </row>
    <row r="45" spans="1:11" ht="12.75">
      <c r="A45" s="4" t="s">
        <v>44</v>
      </c>
      <c r="B45" s="4" t="s">
        <v>143</v>
      </c>
      <c r="C45" s="4">
        <v>44</v>
      </c>
      <c r="D45" s="26">
        <f t="shared" si="1"/>
        <v>0.40934496789798286</v>
      </c>
      <c r="E45" s="26">
        <f>H45</f>
        <v>0.40204759269507495</v>
      </c>
      <c r="F45" s="26">
        <f t="shared" si="0"/>
        <v>0.35230310047256536</v>
      </c>
      <c r="H45" s="26">
        <v>0.40204759269507495</v>
      </c>
      <c r="I45" s="26">
        <v>0.4736842105263084</v>
      </c>
      <c r="K45" s="26">
        <v>0.35230310047256536</v>
      </c>
    </row>
    <row r="46" spans="1:11" ht="12.75">
      <c r="A46" s="4" t="s">
        <v>45</v>
      </c>
      <c r="B46" s="4" t="s">
        <v>145</v>
      </c>
      <c r="C46" s="4">
        <v>45</v>
      </c>
      <c r="D46" s="26">
        <f t="shared" si="1"/>
        <v>0.2345890410958904</v>
      </c>
      <c r="E46" s="26">
        <f>K46</f>
        <v>0.2345890410958904</v>
      </c>
      <c r="F46" s="26">
        <f t="shared" si="0"/>
        <v>0.2345890410958904</v>
      </c>
      <c r="H46" s="26"/>
      <c r="I46" s="26"/>
      <c r="K46" s="26">
        <v>0.2345890410958904</v>
      </c>
    </row>
    <row r="47" spans="1:11" ht="12.75">
      <c r="A47" s="4" t="s">
        <v>46</v>
      </c>
      <c r="B47" s="4" t="s">
        <v>146</v>
      </c>
      <c r="C47" s="4">
        <v>46</v>
      </c>
      <c r="D47" s="26">
        <f t="shared" si="1"/>
        <v>0.31415157860802895</v>
      </c>
      <c r="E47" s="26">
        <f>H47</f>
        <v>0.2631422851634973</v>
      </c>
      <c r="F47" s="26">
        <f t="shared" si="0"/>
        <v>0.3263103802672148</v>
      </c>
      <c r="H47" s="26">
        <v>0.2631422851634973</v>
      </c>
      <c r="I47" s="26">
        <v>0.3530020703933747</v>
      </c>
      <c r="K47" s="26">
        <v>0.3263103802672148</v>
      </c>
    </row>
    <row r="48" spans="3:11" ht="12.75">
      <c r="C48" s="4">
        <v>47</v>
      </c>
      <c r="D48" s="25">
        <v>999</v>
      </c>
      <c r="E48" s="25">
        <v>999</v>
      </c>
      <c r="F48" s="26">
        <f t="shared" si="0"/>
        <v>999</v>
      </c>
      <c r="H48" s="25">
        <v>999</v>
      </c>
      <c r="I48" s="25">
        <v>999</v>
      </c>
      <c r="J48" s="25">
        <v>999</v>
      </c>
      <c r="K48" s="25">
        <v>999</v>
      </c>
    </row>
    <row r="49" spans="1:11" ht="12.75">
      <c r="A49" s="4" t="s">
        <v>48</v>
      </c>
      <c r="B49" s="4" t="s">
        <v>149</v>
      </c>
      <c r="C49" s="4">
        <v>48</v>
      </c>
      <c r="D49" s="26">
        <f>AVERAGE(H49:K49)</f>
        <v>0.4287596118839938</v>
      </c>
      <c r="E49" s="26">
        <f>H49</f>
        <v>0.40762258712883587</v>
      </c>
      <c r="F49" s="26">
        <f t="shared" si="0"/>
        <v>0.430622009569378</v>
      </c>
      <c r="H49" s="26">
        <v>0.40762258712883587</v>
      </c>
      <c r="I49" s="26">
        <v>0.4171240395170107</v>
      </c>
      <c r="J49" s="26">
        <v>0.45966981132075063</v>
      </c>
      <c r="K49" s="26">
        <v>0.430622009569378</v>
      </c>
    </row>
    <row r="50" spans="1:11" ht="12.75">
      <c r="A50" s="4" t="s">
        <v>49</v>
      </c>
      <c r="B50" s="4" t="s">
        <v>148</v>
      </c>
      <c r="C50" s="4">
        <v>49</v>
      </c>
      <c r="D50" s="26">
        <f>AVERAGE(H50:K50)</f>
        <v>0.2766966480571145</v>
      </c>
      <c r="E50" s="26">
        <f>K50</f>
        <v>0.2766966480571145</v>
      </c>
      <c r="F50" s="26">
        <f t="shared" si="0"/>
        <v>0.2766966480571145</v>
      </c>
      <c r="H50" s="26"/>
      <c r="I50" s="26"/>
      <c r="J50" s="26"/>
      <c r="K50" s="26">
        <v>0.2766966480571145</v>
      </c>
    </row>
    <row r="51" spans="3:11" ht="12.75">
      <c r="C51" s="4">
        <v>50</v>
      </c>
      <c r="D51" s="25">
        <v>999</v>
      </c>
      <c r="E51" s="25">
        <v>999</v>
      </c>
      <c r="F51" s="26">
        <f t="shared" si="0"/>
        <v>999</v>
      </c>
      <c r="H51" s="25">
        <v>999</v>
      </c>
      <c r="I51" s="25">
        <v>999</v>
      </c>
      <c r="J51" s="25">
        <v>999</v>
      </c>
      <c r="K51" s="25">
        <v>999</v>
      </c>
    </row>
    <row r="52" spans="1:11" ht="12.75">
      <c r="A52" s="4" t="s">
        <v>203</v>
      </c>
      <c r="B52" s="4" t="s">
        <v>151</v>
      </c>
      <c r="C52" s="4">
        <v>51</v>
      </c>
      <c r="D52" s="26">
        <f>AVERAGE(H52:K52)</f>
        <v>0.32459409608450673</v>
      </c>
      <c r="E52" s="26">
        <f>H52</f>
        <v>0.3801742919389978</v>
      </c>
      <c r="F52" s="26">
        <f t="shared" si="0"/>
        <v>0.2733333333333333</v>
      </c>
      <c r="H52" s="26">
        <v>0.3801742919389978</v>
      </c>
      <c r="I52" s="26">
        <v>0.3417412530512612</v>
      </c>
      <c r="J52" s="26">
        <v>0.30312750601443467</v>
      </c>
      <c r="K52" s="26">
        <v>0.2733333333333333</v>
      </c>
    </row>
    <row r="53" spans="3:11" ht="12.75">
      <c r="C53" s="4">
        <v>52</v>
      </c>
      <c r="D53" s="25">
        <v>999</v>
      </c>
      <c r="E53" s="25">
        <v>999</v>
      </c>
      <c r="F53" s="26">
        <f t="shared" si="0"/>
        <v>999</v>
      </c>
      <c r="H53" s="25">
        <v>999</v>
      </c>
      <c r="I53" s="25">
        <v>999</v>
      </c>
      <c r="J53" s="25">
        <v>999</v>
      </c>
      <c r="K53" s="25">
        <v>999</v>
      </c>
    </row>
    <row r="54" spans="1:11" ht="12.75">
      <c r="A54" s="4" t="s">
        <v>53</v>
      </c>
      <c r="B54" s="4" t="s">
        <v>154</v>
      </c>
      <c r="C54" s="4">
        <v>53</v>
      </c>
      <c r="D54" s="26">
        <f>AVERAGE(H54:K54)</f>
        <v>0.2595102691014616</v>
      </c>
      <c r="E54" s="26">
        <f>K54</f>
        <v>0.2595102691014616</v>
      </c>
      <c r="F54" s="26">
        <f t="shared" si="0"/>
        <v>0.2595102691014616</v>
      </c>
      <c r="I54" s="26"/>
      <c r="J54" s="26"/>
      <c r="K54" s="26">
        <v>0.2595102691014616</v>
      </c>
    </row>
    <row r="55" spans="3:11" ht="12.75">
      <c r="C55" s="4">
        <v>54</v>
      </c>
      <c r="D55" s="25">
        <v>999</v>
      </c>
      <c r="E55" s="25">
        <v>999</v>
      </c>
      <c r="F55" s="26">
        <f t="shared" si="0"/>
        <v>999</v>
      </c>
      <c r="H55" s="25">
        <v>999</v>
      </c>
      <c r="I55" s="25">
        <v>999</v>
      </c>
      <c r="J55" s="25">
        <v>999</v>
      </c>
      <c r="K55" s="25">
        <v>999</v>
      </c>
    </row>
    <row r="56" spans="3:11" ht="12.75">
      <c r="C56" s="4">
        <v>55</v>
      </c>
      <c r="D56" s="25">
        <v>999</v>
      </c>
      <c r="E56" s="25">
        <v>999</v>
      </c>
      <c r="F56" s="26">
        <f t="shared" si="0"/>
        <v>999</v>
      </c>
      <c r="H56" s="25">
        <v>999</v>
      </c>
      <c r="I56" s="25">
        <v>999</v>
      </c>
      <c r="J56" s="25">
        <v>999</v>
      </c>
      <c r="K56" s="25">
        <v>999</v>
      </c>
    </row>
    <row r="57" spans="3:11" ht="12.75">
      <c r="C57" s="4">
        <v>56</v>
      </c>
      <c r="D57" s="25">
        <v>999</v>
      </c>
      <c r="E57" s="25">
        <v>999</v>
      </c>
      <c r="F57" s="26">
        <f t="shared" si="0"/>
        <v>999</v>
      </c>
      <c r="H57" s="25">
        <v>999</v>
      </c>
      <c r="I57" s="25">
        <v>999</v>
      </c>
      <c r="J57" s="25">
        <v>999</v>
      </c>
      <c r="K57" s="25">
        <v>999</v>
      </c>
    </row>
    <row r="58" spans="3:11" ht="12.75">
      <c r="C58" s="4">
        <v>57</v>
      </c>
      <c r="D58" s="25">
        <v>999</v>
      </c>
      <c r="E58" s="25">
        <v>999</v>
      </c>
      <c r="F58" s="26">
        <f t="shared" si="0"/>
        <v>999</v>
      </c>
      <c r="H58" s="25">
        <v>999</v>
      </c>
      <c r="I58" s="25">
        <v>999</v>
      </c>
      <c r="J58" s="25">
        <v>999</v>
      </c>
      <c r="K58" s="25">
        <v>999</v>
      </c>
    </row>
    <row r="59" spans="3:11" ht="12.75">
      <c r="C59" s="4">
        <v>58</v>
      </c>
      <c r="D59" s="25">
        <v>999</v>
      </c>
      <c r="E59" s="25">
        <v>999</v>
      </c>
      <c r="F59" s="26">
        <f t="shared" si="0"/>
        <v>999</v>
      </c>
      <c r="H59" s="25">
        <v>999</v>
      </c>
      <c r="I59" s="25">
        <v>999</v>
      </c>
      <c r="J59" s="25">
        <v>999</v>
      </c>
      <c r="K59" s="25">
        <v>999</v>
      </c>
    </row>
    <row r="60" spans="3:11" ht="12.75">
      <c r="C60" s="4">
        <v>59</v>
      </c>
      <c r="D60" s="25">
        <v>999</v>
      </c>
      <c r="E60" s="25">
        <v>999</v>
      </c>
      <c r="F60" s="26">
        <f t="shared" si="0"/>
        <v>999</v>
      </c>
      <c r="H60" s="25">
        <v>999</v>
      </c>
      <c r="I60" s="25">
        <v>999</v>
      </c>
      <c r="J60" s="25">
        <v>999</v>
      </c>
      <c r="K60" s="25">
        <v>999</v>
      </c>
    </row>
    <row r="61" spans="1:11" ht="12.75">
      <c r="A61" s="4" t="s">
        <v>60</v>
      </c>
      <c r="B61" s="4" t="s">
        <v>157</v>
      </c>
      <c r="C61" s="4">
        <v>60</v>
      </c>
      <c r="D61" s="26">
        <f>AVERAGE(H61:K61)</f>
        <v>0.2513895157757485</v>
      </c>
      <c r="E61" s="26">
        <f>H61</f>
        <v>0.17653480606216035</v>
      </c>
      <c r="F61" s="26">
        <f t="shared" si="0"/>
        <v>0.2134997692935405</v>
      </c>
      <c r="H61" s="26">
        <v>0.17653480606216035</v>
      </c>
      <c r="I61" s="26">
        <v>0.3345375722543353</v>
      </c>
      <c r="J61" s="26">
        <v>0.28098591549295776</v>
      </c>
      <c r="K61" s="26">
        <v>0.2134997692935405</v>
      </c>
    </row>
    <row r="62" spans="1:11" ht="12.75">
      <c r="A62" s="4" t="s">
        <v>61</v>
      </c>
      <c r="B62" s="4" t="s">
        <v>155</v>
      </c>
      <c r="C62" s="4">
        <v>61</v>
      </c>
      <c r="D62" s="26">
        <f>AVERAGE(H62:K62)</f>
        <v>0.2353987600365817</v>
      </c>
      <c r="E62" s="26">
        <f>K62</f>
        <v>0.2353987600365817</v>
      </c>
      <c r="F62" s="26">
        <f t="shared" si="0"/>
        <v>0.2353987600365817</v>
      </c>
      <c r="J62" s="26"/>
      <c r="K62" s="26">
        <v>0.2353987600365817</v>
      </c>
    </row>
    <row r="63" spans="3:11" ht="12.75">
      <c r="C63" s="4">
        <v>62</v>
      </c>
      <c r="D63" s="25">
        <v>999</v>
      </c>
      <c r="E63" s="25">
        <v>999</v>
      </c>
      <c r="F63" s="26">
        <f t="shared" si="0"/>
        <v>999</v>
      </c>
      <c r="H63" s="25">
        <v>999</v>
      </c>
      <c r="I63" s="25">
        <v>999</v>
      </c>
      <c r="J63" s="25">
        <v>999</v>
      </c>
      <c r="K63" s="25">
        <v>999</v>
      </c>
    </row>
    <row r="64" spans="3:11" ht="12.75">
      <c r="C64" s="4">
        <v>63</v>
      </c>
      <c r="D64" s="25">
        <v>999</v>
      </c>
      <c r="E64" s="25">
        <v>999</v>
      </c>
      <c r="F64" s="26">
        <f t="shared" si="0"/>
        <v>999</v>
      </c>
      <c r="H64" s="25">
        <v>999</v>
      </c>
      <c r="I64" s="25">
        <v>999</v>
      </c>
      <c r="J64" s="25">
        <v>999</v>
      </c>
      <c r="K64" s="25">
        <v>999</v>
      </c>
    </row>
    <row r="65" spans="1:11" ht="12.75">
      <c r="A65" s="4" t="s">
        <v>64</v>
      </c>
      <c r="B65" s="4" t="s">
        <v>167</v>
      </c>
      <c r="C65" s="4">
        <v>64</v>
      </c>
      <c r="D65" s="26">
        <f>AVERAGE(H65:K65)</f>
        <v>0.539263631087399</v>
      </c>
      <c r="E65" s="26">
        <f>H65</f>
        <v>0.4616488563101724</v>
      </c>
      <c r="F65" s="26">
        <f t="shared" si="0"/>
        <v>0.5980726971203902</v>
      </c>
      <c r="H65" s="26">
        <v>0.4616488563101724</v>
      </c>
      <c r="I65" s="26">
        <v>0.5580693398316345</v>
      </c>
      <c r="K65" s="26">
        <v>0.5980726971203902</v>
      </c>
    </row>
    <row r="66" spans="1:11" ht="12.75">
      <c r="A66" s="4" t="s">
        <v>65</v>
      </c>
      <c r="B66" s="4" t="s">
        <v>170</v>
      </c>
      <c r="C66" s="4">
        <v>65</v>
      </c>
      <c r="D66" s="26">
        <f>AVERAGE(H66:K66)</f>
        <v>0.4905335628227194</v>
      </c>
      <c r="E66" s="26">
        <f>J66</f>
        <v>0.4905335628227194</v>
      </c>
      <c r="F66" s="26">
        <f>J66</f>
        <v>0.4905335628227194</v>
      </c>
      <c r="H66" s="26"/>
      <c r="I66" s="26"/>
      <c r="J66" s="26">
        <v>0.4905335628227194</v>
      </c>
      <c r="K66" s="26"/>
    </row>
    <row r="67" spans="3:11" ht="12.75">
      <c r="C67" s="4">
        <v>66</v>
      </c>
      <c r="D67" s="25">
        <v>999</v>
      </c>
      <c r="E67" s="25">
        <v>999</v>
      </c>
      <c r="F67" s="26">
        <f aca="true" t="shared" si="2" ref="F67:F99">K67</f>
        <v>999</v>
      </c>
      <c r="H67" s="25">
        <v>999</v>
      </c>
      <c r="I67" s="25">
        <v>999</v>
      </c>
      <c r="J67" s="25">
        <v>999</v>
      </c>
      <c r="K67" s="25">
        <v>999</v>
      </c>
    </row>
    <row r="68" spans="3:11" ht="12.75">
      <c r="C68" s="4">
        <v>67</v>
      </c>
      <c r="D68" s="25">
        <v>999</v>
      </c>
      <c r="E68" s="25">
        <v>999</v>
      </c>
      <c r="F68" s="26">
        <f t="shared" si="2"/>
        <v>999</v>
      </c>
      <c r="H68" s="25">
        <v>999</v>
      </c>
      <c r="I68" s="25">
        <v>999</v>
      </c>
      <c r="J68" s="25">
        <v>999</v>
      </c>
      <c r="K68" s="25">
        <v>999</v>
      </c>
    </row>
    <row r="69" spans="1:11" ht="12.75">
      <c r="A69" s="4" t="s">
        <v>68</v>
      </c>
      <c r="B69" s="4" t="s">
        <v>165</v>
      </c>
      <c r="C69" s="4">
        <v>68</v>
      </c>
      <c r="D69" s="26">
        <f>AVERAGE(H69:K69)</f>
        <v>0.2266441494797916</v>
      </c>
      <c r="E69" s="26">
        <f>I69</f>
        <v>0.23208556149732262</v>
      </c>
      <c r="F69" s="26">
        <f t="shared" si="2"/>
        <v>0.255872063968016</v>
      </c>
      <c r="I69" s="26">
        <v>0.23208556149732262</v>
      </c>
      <c r="J69" s="26">
        <v>0.1919748229740362</v>
      </c>
      <c r="K69" s="26">
        <v>0.255872063968016</v>
      </c>
    </row>
    <row r="70" spans="1:10" ht="12.75">
      <c r="A70" s="4" t="s">
        <v>69</v>
      </c>
      <c r="B70" s="4" t="s">
        <v>168</v>
      </c>
      <c r="C70" s="4">
        <v>69</v>
      </c>
      <c r="D70" s="26">
        <f>AVERAGE(H70:K70)</f>
        <v>0.6384519703529096</v>
      </c>
      <c r="E70" s="26">
        <f>H70</f>
        <v>0.6118851804535327</v>
      </c>
      <c r="F70" s="26">
        <f>J70</f>
        <v>0.6529516994633273</v>
      </c>
      <c r="H70" s="26">
        <v>0.6118851804535327</v>
      </c>
      <c r="I70" s="26">
        <v>0.6505190311418685</v>
      </c>
      <c r="J70" s="26">
        <v>0.6529516994633273</v>
      </c>
    </row>
    <row r="71" spans="1:11" ht="12.75">
      <c r="A71" s="4" t="s">
        <v>70</v>
      </c>
      <c r="B71" s="4" t="s">
        <v>171</v>
      </c>
      <c r="C71" s="4">
        <v>70</v>
      </c>
      <c r="D71" s="26">
        <f>AVERAGE(H71:K71)</f>
        <v>0.3083242059145674</v>
      </c>
      <c r="E71" s="26">
        <f>K71</f>
        <v>0.3083242059145674</v>
      </c>
      <c r="F71" s="26">
        <f t="shared" si="2"/>
        <v>0.3083242059145674</v>
      </c>
      <c r="I71" s="26"/>
      <c r="J71" s="26"/>
      <c r="K71" s="26">
        <v>0.3083242059145674</v>
      </c>
    </row>
    <row r="72" spans="3:11" ht="12.75">
      <c r="C72" s="4">
        <v>71</v>
      </c>
      <c r="D72" s="25">
        <v>999</v>
      </c>
      <c r="E72" s="25">
        <v>999</v>
      </c>
      <c r="F72" s="26">
        <f t="shared" si="2"/>
        <v>999</v>
      </c>
      <c r="H72" s="25">
        <v>999</v>
      </c>
      <c r="I72" s="25">
        <v>999</v>
      </c>
      <c r="J72" s="25">
        <v>999</v>
      </c>
      <c r="K72" s="25">
        <v>999</v>
      </c>
    </row>
    <row r="73" spans="3:11" ht="12.75">
      <c r="C73" s="4">
        <v>72</v>
      </c>
      <c r="D73" s="25">
        <v>999</v>
      </c>
      <c r="E73" s="25">
        <v>999</v>
      </c>
      <c r="F73" s="26">
        <f t="shared" si="2"/>
        <v>999</v>
      </c>
      <c r="H73" s="25">
        <v>999</v>
      </c>
      <c r="I73" s="25">
        <v>999</v>
      </c>
      <c r="J73" s="25">
        <v>999</v>
      </c>
      <c r="K73" s="25">
        <v>999</v>
      </c>
    </row>
    <row r="74" spans="3:11" ht="12.75">
      <c r="C74" s="4">
        <v>73</v>
      </c>
      <c r="D74" s="25">
        <v>999</v>
      </c>
      <c r="E74" s="25">
        <v>999</v>
      </c>
      <c r="F74" s="26">
        <f t="shared" si="2"/>
        <v>999</v>
      </c>
      <c r="H74" s="25">
        <v>999</v>
      </c>
      <c r="I74" s="25">
        <v>999</v>
      </c>
      <c r="J74" s="25">
        <v>999</v>
      </c>
      <c r="K74" s="25">
        <v>999</v>
      </c>
    </row>
    <row r="75" spans="1:11" ht="12.75">
      <c r="A75" s="4" t="s">
        <v>74</v>
      </c>
      <c r="B75" s="4" t="s">
        <v>173</v>
      </c>
      <c r="C75" s="4">
        <v>74</v>
      </c>
      <c r="D75" s="26">
        <f>AVERAGE(H75:K75)</f>
        <v>0.07844073871159202</v>
      </c>
      <c r="E75" s="26">
        <f>J75</f>
        <v>0.050170068027210885</v>
      </c>
      <c r="F75" s="26">
        <f t="shared" si="2"/>
        <v>0.10671140939597315</v>
      </c>
      <c r="J75" s="26">
        <v>0.050170068027210885</v>
      </c>
      <c r="K75" s="26">
        <v>0.10671140939597315</v>
      </c>
    </row>
    <row r="76" spans="1:11" ht="12.75">
      <c r="A76" s="4" t="s">
        <v>75</v>
      </c>
      <c r="B76" s="4" t="s">
        <v>174</v>
      </c>
      <c r="C76" s="4">
        <v>75</v>
      </c>
      <c r="D76" s="26">
        <f>AVERAGE(H76:K76)</f>
        <v>0.06960130239646886</v>
      </c>
      <c r="E76" s="26">
        <f>J76</f>
        <v>0.055415617128463476</v>
      </c>
      <c r="F76" s="26">
        <f t="shared" si="2"/>
        <v>0.08378698766447426</v>
      </c>
      <c r="J76" s="26">
        <v>0.055415617128463476</v>
      </c>
      <c r="K76" s="26">
        <v>0.08378698766447426</v>
      </c>
    </row>
    <row r="77" spans="1:11" ht="12.75">
      <c r="A77" s="4" t="s">
        <v>76</v>
      </c>
      <c r="B77" s="4" t="s">
        <v>176</v>
      </c>
      <c r="C77" s="4">
        <v>76</v>
      </c>
      <c r="D77" s="26">
        <f>AVERAGE(H77:K77)</f>
        <v>0.15733801750121687</v>
      </c>
      <c r="E77" s="26">
        <f>I77</f>
        <v>0.21418682126941418</v>
      </c>
      <c r="F77" s="26">
        <f t="shared" si="2"/>
        <v>0.10048921373301956</v>
      </c>
      <c r="I77" s="26">
        <v>0.21418682126941418</v>
      </c>
      <c r="K77" s="26">
        <v>0.10048921373301956</v>
      </c>
    </row>
    <row r="78" spans="3:11" ht="12.75">
      <c r="C78" s="4">
        <v>77</v>
      </c>
      <c r="D78" s="25">
        <v>999</v>
      </c>
      <c r="E78" s="25">
        <v>999</v>
      </c>
      <c r="F78" s="26">
        <f t="shared" si="2"/>
        <v>999</v>
      </c>
      <c r="H78" s="25">
        <v>999</v>
      </c>
      <c r="I78" s="25">
        <v>999</v>
      </c>
      <c r="J78" s="25">
        <v>999</v>
      </c>
      <c r="K78" s="25">
        <v>999</v>
      </c>
    </row>
    <row r="79" spans="3:11" ht="12.75">
      <c r="C79" s="4">
        <v>78</v>
      </c>
      <c r="D79" s="25">
        <v>999</v>
      </c>
      <c r="E79" s="25">
        <v>999</v>
      </c>
      <c r="F79" s="26">
        <f t="shared" si="2"/>
        <v>999</v>
      </c>
      <c r="H79" s="25">
        <v>999</v>
      </c>
      <c r="I79" s="25">
        <v>999</v>
      </c>
      <c r="J79" s="25">
        <v>999</v>
      </c>
      <c r="K79" s="25">
        <v>999</v>
      </c>
    </row>
    <row r="80" spans="3:11" ht="12.75">
      <c r="C80" s="4">
        <v>79</v>
      </c>
      <c r="D80" s="25">
        <v>999</v>
      </c>
      <c r="E80" s="25">
        <v>999</v>
      </c>
      <c r="F80" s="26">
        <f t="shared" si="2"/>
        <v>999</v>
      </c>
      <c r="H80" s="25">
        <v>999</v>
      </c>
      <c r="I80" s="25">
        <v>999</v>
      </c>
      <c r="J80" s="25">
        <v>999</v>
      </c>
      <c r="K80" s="25">
        <v>999</v>
      </c>
    </row>
    <row r="81" spans="1:11" ht="12.75">
      <c r="A81" s="4" t="s">
        <v>80</v>
      </c>
      <c r="B81" s="4" t="s">
        <v>180</v>
      </c>
      <c r="C81" s="4">
        <v>80</v>
      </c>
      <c r="D81" s="26">
        <f>AVERAGE(H81:K81)</f>
        <v>0.16901467935297798</v>
      </c>
      <c r="E81" s="26">
        <f>K81</f>
        <v>0.16901467935297798</v>
      </c>
      <c r="F81" s="26">
        <f t="shared" si="2"/>
        <v>0.16901467935297798</v>
      </c>
      <c r="J81" s="26"/>
      <c r="K81" s="26">
        <v>0.16901467935297798</v>
      </c>
    </row>
    <row r="82" spans="1:11" ht="12.75">
      <c r="A82" s="4" t="s">
        <v>81</v>
      </c>
      <c r="B82" s="4" t="s">
        <v>196</v>
      </c>
      <c r="C82" s="4">
        <v>81</v>
      </c>
      <c r="D82" s="26">
        <f>AVERAGE(H82:K82)</f>
        <v>0.21816247329689228</v>
      </c>
      <c r="E82" s="26">
        <f>H82</f>
        <v>0.2903000697836669</v>
      </c>
      <c r="F82" s="26">
        <f t="shared" si="2"/>
        <v>0.11753534319813742</v>
      </c>
      <c r="H82" s="26">
        <v>0.2903000697836669</v>
      </c>
      <c r="I82" s="26">
        <v>0.28258724873598445</v>
      </c>
      <c r="J82" s="26">
        <v>0.18222723146978037</v>
      </c>
      <c r="K82" s="26">
        <v>0.11753534319813742</v>
      </c>
    </row>
    <row r="83" spans="1:11" ht="12.75">
      <c r="A83" s="4" t="s">
        <v>82</v>
      </c>
      <c r="B83" s="4" t="s">
        <v>128</v>
      </c>
      <c r="C83" s="4">
        <v>82</v>
      </c>
      <c r="D83" s="26">
        <f>AVERAGE(H83:K83)</f>
        <v>0.3357297192235935</v>
      </c>
      <c r="E83" s="26">
        <f>H83</f>
        <v>0.3450344588229444</v>
      </c>
      <c r="F83" s="26">
        <f t="shared" si="2"/>
        <v>0.3623050377432635</v>
      </c>
      <c r="H83" s="26">
        <v>0.3450344588229444</v>
      </c>
      <c r="I83" s="26">
        <v>0.33807818145168467</v>
      </c>
      <c r="J83" s="26">
        <v>0.2975011988764814</v>
      </c>
      <c r="K83" s="26">
        <v>0.3623050377432635</v>
      </c>
    </row>
    <row r="84" spans="3:11" ht="12.75">
      <c r="C84" s="4">
        <v>83</v>
      </c>
      <c r="D84" s="25">
        <v>999</v>
      </c>
      <c r="E84" s="25">
        <v>999</v>
      </c>
      <c r="F84" s="26">
        <f t="shared" si="2"/>
        <v>999</v>
      </c>
      <c r="H84" s="25">
        <v>999</v>
      </c>
      <c r="I84" s="25">
        <v>999</v>
      </c>
      <c r="J84" s="25">
        <v>999</v>
      </c>
      <c r="K84" s="25">
        <v>999</v>
      </c>
    </row>
    <row r="85" spans="1:11" ht="12.75">
      <c r="A85" s="4" t="s">
        <v>84</v>
      </c>
      <c r="B85" s="4" t="s">
        <v>183</v>
      </c>
      <c r="C85" s="4">
        <v>84</v>
      </c>
      <c r="D85" s="26">
        <f>AVERAGE(H85:K85)</f>
        <v>0.6228812234784238</v>
      </c>
      <c r="E85" s="26">
        <f>H85</f>
        <v>0.5707896278153454</v>
      </c>
      <c r="F85" s="26">
        <f t="shared" si="2"/>
        <v>0.6630620995999349</v>
      </c>
      <c r="H85" s="26">
        <v>0.5707896278153454</v>
      </c>
      <c r="I85" s="26">
        <v>0.6610169491525424</v>
      </c>
      <c r="J85" s="26">
        <v>0.5966562173458725</v>
      </c>
      <c r="K85" s="26">
        <v>0.6630620995999349</v>
      </c>
    </row>
    <row r="86" spans="1:10" ht="12.75">
      <c r="A86" s="4" t="s">
        <v>85</v>
      </c>
      <c r="B86" s="4" t="s">
        <v>115</v>
      </c>
      <c r="C86" s="4">
        <v>85</v>
      </c>
      <c r="D86" s="26">
        <f>AVERAGE(H86:K86)</f>
        <v>0.42085417663668556</v>
      </c>
      <c r="E86" s="26">
        <f>I86</f>
        <v>0.43199395661714307</v>
      </c>
      <c r="F86" s="26">
        <f>J86</f>
        <v>0.4097143966562281</v>
      </c>
      <c r="I86" s="26">
        <v>0.43199395661714307</v>
      </c>
      <c r="J86" s="26">
        <v>0.4097143966562281</v>
      </c>
    </row>
    <row r="87" spans="3:11" ht="12.75">
      <c r="C87" s="4">
        <v>86</v>
      </c>
      <c r="D87" s="25">
        <v>999</v>
      </c>
      <c r="E87" s="25">
        <v>999</v>
      </c>
      <c r="F87" s="26">
        <f t="shared" si="2"/>
        <v>999</v>
      </c>
      <c r="H87" s="25">
        <v>999</v>
      </c>
      <c r="I87" s="25">
        <v>999</v>
      </c>
      <c r="J87" s="25">
        <v>999</v>
      </c>
      <c r="K87" s="25">
        <v>999</v>
      </c>
    </row>
    <row r="88" spans="1:11" ht="12.75">
      <c r="A88" s="4" t="s">
        <v>87</v>
      </c>
      <c r="B88" s="4" t="s">
        <v>191</v>
      </c>
      <c r="C88" s="4">
        <v>87</v>
      </c>
      <c r="D88" s="26">
        <f>AVERAGE(H88:K88)</f>
        <v>0.08093525179856115</v>
      </c>
      <c r="E88" s="26">
        <f>K88</f>
        <v>0.08093525179856115</v>
      </c>
      <c r="F88" s="26">
        <f t="shared" si="2"/>
        <v>0.08093525179856115</v>
      </c>
      <c r="K88" s="26">
        <v>0.08093525179856115</v>
      </c>
    </row>
    <row r="89" spans="3:11" ht="12.75">
      <c r="C89" s="4">
        <v>88</v>
      </c>
      <c r="D89" s="25">
        <v>999</v>
      </c>
      <c r="E89" s="25">
        <v>999</v>
      </c>
      <c r="F89" s="26">
        <f t="shared" si="2"/>
        <v>999</v>
      </c>
      <c r="H89" s="25">
        <v>999</v>
      </c>
      <c r="I89" s="25">
        <v>999</v>
      </c>
      <c r="J89" s="25">
        <v>999</v>
      </c>
      <c r="K89" s="25">
        <v>999</v>
      </c>
    </row>
    <row r="90" spans="3:11" ht="12.75">
      <c r="C90" s="4">
        <v>89</v>
      </c>
      <c r="D90" s="25">
        <v>999</v>
      </c>
      <c r="E90" s="25">
        <v>999</v>
      </c>
      <c r="F90" s="26">
        <f t="shared" si="2"/>
        <v>999</v>
      </c>
      <c r="H90" s="25">
        <v>999</v>
      </c>
      <c r="I90" s="25">
        <v>999</v>
      </c>
      <c r="J90" s="25">
        <v>999</v>
      </c>
      <c r="K90" s="25">
        <v>999</v>
      </c>
    </row>
    <row r="91" spans="3:11" ht="12.75">
      <c r="C91" s="4">
        <v>90</v>
      </c>
      <c r="D91" s="25">
        <v>999</v>
      </c>
      <c r="E91" s="25">
        <v>999</v>
      </c>
      <c r="F91" s="26">
        <f t="shared" si="2"/>
        <v>999</v>
      </c>
      <c r="H91" s="25">
        <v>999</v>
      </c>
      <c r="I91" s="25">
        <v>999</v>
      </c>
      <c r="J91" s="25">
        <v>999</v>
      </c>
      <c r="K91" s="25">
        <v>999</v>
      </c>
    </row>
    <row r="92" spans="3:11" ht="12.75">
      <c r="C92" s="4">
        <v>91</v>
      </c>
      <c r="D92" s="25">
        <v>999</v>
      </c>
      <c r="E92" s="25">
        <v>999</v>
      </c>
      <c r="F92" s="26">
        <f t="shared" si="2"/>
        <v>999</v>
      </c>
      <c r="H92" s="25">
        <v>999</v>
      </c>
      <c r="I92" s="25">
        <v>999</v>
      </c>
      <c r="J92" s="25">
        <v>999</v>
      </c>
      <c r="K92" s="25">
        <v>999</v>
      </c>
    </row>
    <row r="93" spans="1:11" ht="12.75">
      <c r="A93" s="4" t="s">
        <v>92</v>
      </c>
      <c r="B93" s="4" t="s">
        <v>190</v>
      </c>
      <c r="C93" s="4">
        <v>92</v>
      </c>
      <c r="D93" s="26">
        <f aca="true" t="shared" si="3" ref="D93:D98">AVERAGE(H93:K93)</f>
        <v>0.10735044734727073</v>
      </c>
      <c r="E93" s="26">
        <f>I93</f>
        <v>0.09980237154150198</v>
      </c>
      <c r="F93" s="26">
        <f t="shared" si="2"/>
        <v>0.157211551634806</v>
      </c>
      <c r="I93" s="26">
        <v>0.09980237154150198</v>
      </c>
      <c r="J93" s="26">
        <v>0.06503741886550422</v>
      </c>
      <c r="K93" s="26">
        <v>0.157211551634806</v>
      </c>
    </row>
    <row r="94" spans="1:11" ht="12.75">
      <c r="A94" s="4" t="s">
        <v>93</v>
      </c>
      <c r="B94" s="4" t="s">
        <v>192</v>
      </c>
      <c r="C94" s="4">
        <v>93</v>
      </c>
      <c r="D94" s="26">
        <f t="shared" si="3"/>
        <v>0.0762960909714651</v>
      </c>
      <c r="E94" s="26">
        <f>K94</f>
        <v>0.0762960909714651</v>
      </c>
      <c r="F94" s="26">
        <f t="shared" si="2"/>
        <v>0.0762960909714651</v>
      </c>
      <c r="I94" s="26"/>
      <c r="J94" s="26"/>
      <c r="K94" s="26">
        <v>0.0762960909714651</v>
      </c>
    </row>
    <row r="95" spans="1:11" ht="12.75">
      <c r="A95" s="4" t="s">
        <v>94</v>
      </c>
      <c r="B95" s="4" t="s">
        <v>132</v>
      </c>
      <c r="C95" s="4">
        <v>94</v>
      </c>
      <c r="D95" s="26">
        <f t="shared" si="3"/>
        <v>0.3719965615032382</v>
      </c>
      <c r="E95" s="26">
        <f>H95</f>
        <v>0.444267840404297</v>
      </c>
      <c r="F95" s="26">
        <f t="shared" si="2"/>
        <v>0.29748541944157636</v>
      </c>
      <c r="H95" s="26">
        <v>0.444267840404297</v>
      </c>
      <c r="I95" s="26">
        <v>0.4357962022936631</v>
      </c>
      <c r="J95" s="26">
        <v>0.3104367838734162</v>
      </c>
      <c r="K95" s="26">
        <v>0.29748541944157636</v>
      </c>
    </row>
    <row r="96" spans="1:10" ht="12.75">
      <c r="A96" s="4" t="s">
        <v>95</v>
      </c>
      <c r="B96" s="4" t="s">
        <v>193</v>
      </c>
      <c r="C96" s="4">
        <v>95</v>
      </c>
      <c r="D96" s="26">
        <f t="shared" si="3"/>
        <v>0.22140329314468515</v>
      </c>
      <c r="E96" s="26">
        <f>J96</f>
        <v>0.22140329314468515</v>
      </c>
      <c r="F96" s="26">
        <f>J96</f>
        <v>0.22140329314468515</v>
      </c>
      <c r="J96" s="26">
        <v>0.22140329314468515</v>
      </c>
    </row>
    <row r="97" spans="1:11" ht="12.75">
      <c r="A97" s="4" t="s">
        <v>194</v>
      </c>
      <c r="B97" s="4" t="s">
        <v>194</v>
      </c>
      <c r="C97" s="4">
        <v>96</v>
      </c>
      <c r="D97" s="26">
        <f t="shared" si="3"/>
        <v>0.41706837960398385</v>
      </c>
      <c r="E97" s="26">
        <f>H97</f>
        <v>0.4535478700450035</v>
      </c>
      <c r="F97" s="26">
        <f t="shared" si="2"/>
        <v>0.35841403444573006</v>
      </c>
      <c r="H97" s="26">
        <v>0.4535478700450035</v>
      </c>
      <c r="I97" s="26">
        <v>0.5</v>
      </c>
      <c r="J97" s="26">
        <v>0.35631161392520183</v>
      </c>
      <c r="K97" s="26">
        <v>0.35841403444573006</v>
      </c>
    </row>
    <row r="98" spans="1:11" ht="12.75">
      <c r="A98" s="4" t="s">
        <v>100</v>
      </c>
      <c r="B98" s="4" t="s">
        <v>195</v>
      </c>
      <c r="C98" s="4">
        <v>97</v>
      </c>
      <c r="D98" s="26">
        <f t="shared" si="3"/>
        <v>0.1483597042311537</v>
      </c>
      <c r="E98" s="26">
        <f>J98</f>
        <v>0.13745704467353953</v>
      </c>
      <c r="F98" s="26">
        <f t="shared" si="2"/>
        <v>0.15926236378876782</v>
      </c>
      <c r="J98" s="26">
        <v>0.13745704467353953</v>
      </c>
      <c r="K98" s="26">
        <v>0.15926236378876782</v>
      </c>
    </row>
    <row r="99" spans="3:11" ht="12.75">
      <c r="C99" s="4">
        <v>98</v>
      </c>
      <c r="D99" s="25">
        <v>999</v>
      </c>
      <c r="E99" s="25">
        <v>999</v>
      </c>
      <c r="F99" s="26">
        <f t="shared" si="2"/>
        <v>999</v>
      </c>
      <c r="H99" s="25">
        <v>999</v>
      </c>
      <c r="I99" s="25">
        <v>999</v>
      </c>
      <c r="J99" s="25">
        <v>999</v>
      </c>
      <c r="K99" s="25">
        <v>999</v>
      </c>
    </row>
    <row r="100" spans="1:11" ht="12.75">
      <c r="A100" s="4" t="s">
        <v>98</v>
      </c>
      <c r="B100" s="4" t="s">
        <v>199</v>
      </c>
      <c r="C100" s="4">
        <v>99</v>
      </c>
      <c r="D100" s="26">
        <f>AVERAGE(H100:K100)</f>
        <v>0.11854965230159167</v>
      </c>
      <c r="E100" s="26">
        <f>K100</f>
        <v>0.11854965230159167</v>
      </c>
      <c r="F100" s="26">
        <f>K100</f>
        <v>0.11854965230159167</v>
      </c>
      <c r="K100" s="26">
        <v>0.11854965230159167</v>
      </c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Q100"/>
  <sheetViews>
    <sheetView workbookViewId="0" topLeftCell="A1">
      <pane xSplit="1" ySplit="1" topLeftCell="BL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U13" sqref="BU13"/>
    </sheetView>
  </sheetViews>
  <sheetFormatPr defaultColWidth="9.140625" defaultRowHeight="12.75"/>
  <cols>
    <col min="1" max="1" width="21.7109375" style="2" customWidth="1"/>
    <col min="2" max="2" width="8.28125" style="2" customWidth="1"/>
    <col min="3" max="4" width="12.140625" style="2" customWidth="1"/>
    <col min="5" max="25" width="10.421875" style="3" bestFit="1" customWidth="1"/>
    <col min="26" max="26" width="9.140625" style="3" customWidth="1"/>
    <col min="27" max="32" width="14.57421875" style="3" bestFit="1" customWidth="1"/>
    <col min="33" max="33" width="13.28125" style="3" bestFit="1" customWidth="1"/>
    <col min="34" max="47" width="14.57421875" style="3" bestFit="1" customWidth="1"/>
    <col min="48" max="48" width="9.140625" style="3" customWidth="1"/>
    <col min="49" max="69" width="10.28125" style="4" bestFit="1" customWidth="1"/>
    <col min="70" max="16384" width="9.140625" style="3" customWidth="1"/>
  </cols>
  <sheetData>
    <row r="1" spans="2:69" ht="12.75">
      <c r="B1" s="2" t="s">
        <v>532</v>
      </c>
      <c r="C1" s="2" t="s">
        <v>533</v>
      </c>
      <c r="E1" s="3" t="s">
        <v>534</v>
      </c>
      <c r="F1" s="3" t="s">
        <v>492</v>
      </c>
      <c r="G1" s="3" t="s">
        <v>493</v>
      </c>
      <c r="H1" s="3" t="s">
        <v>494</v>
      </c>
      <c r="I1" s="3" t="s">
        <v>495</v>
      </c>
      <c r="J1" s="3" t="s">
        <v>496</v>
      </c>
      <c r="K1" s="3" t="s">
        <v>497</v>
      </c>
      <c r="L1" s="3" t="s">
        <v>498</v>
      </c>
      <c r="M1" s="3" t="s">
        <v>499</v>
      </c>
      <c r="N1" s="3" t="s">
        <v>500</v>
      </c>
      <c r="O1" s="3" t="s">
        <v>501</v>
      </c>
      <c r="P1" s="3" t="s">
        <v>502</v>
      </c>
      <c r="Q1" s="3" t="s">
        <v>503</v>
      </c>
      <c r="R1" s="3" t="s">
        <v>504</v>
      </c>
      <c r="S1" s="3" t="s">
        <v>505</v>
      </c>
      <c r="T1" s="3" t="s">
        <v>506</v>
      </c>
      <c r="U1" s="3" t="s">
        <v>507</v>
      </c>
      <c r="V1" s="3" t="s">
        <v>508</v>
      </c>
      <c r="W1" s="3" t="s">
        <v>509</v>
      </c>
      <c r="X1" s="3" t="s">
        <v>510</v>
      </c>
      <c r="Y1" s="3" t="s">
        <v>511</v>
      </c>
      <c r="AA1" s="3" t="s">
        <v>535</v>
      </c>
      <c r="AB1" s="3" t="s">
        <v>512</v>
      </c>
      <c r="AC1" s="3" t="s">
        <v>513</v>
      </c>
      <c r="AD1" s="3" t="s">
        <v>514</v>
      </c>
      <c r="AE1" s="3" t="s">
        <v>515</v>
      </c>
      <c r="AF1" s="3" t="s">
        <v>516</v>
      </c>
      <c r="AG1" s="3" t="s">
        <v>517</v>
      </c>
      <c r="AH1" s="3" t="s">
        <v>518</v>
      </c>
      <c r="AI1" s="3" t="s">
        <v>519</v>
      </c>
      <c r="AJ1" s="3" t="s">
        <v>520</v>
      </c>
      <c r="AK1" s="3" t="s">
        <v>521</v>
      </c>
      <c r="AL1" s="3" t="s">
        <v>522</v>
      </c>
      <c r="AM1" s="3" t="s">
        <v>523</v>
      </c>
      <c r="AN1" s="3" t="s">
        <v>524</v>
      </c>
      <c r="AO1" s="3" t="s">
        <v>525</v>
      </c>
      <c r="AP1" s="3" t="s">
        <v>526</v>
      </c>
      <c r="AQ1" s="3" t="s">
        <v>527</v>
      </c>
      <c r="AR1" s="3" t="s">
        <v>528</v>
      </c>
      <c r="AS1" s="3" t="s">
        <v>529</v>
      </c>
      <c r="AT1" s="3" t="s">
        <v>530</v>
      </c>
      <c r="AU1" s="3" t="s">
        <v>531</v>
      </c>
      <c r="AW1" s="4" t="s">
        <v>418</v>
      </c>
      <c r="AX1" s="4" t="s">
        <v>419</v>
      </c>
      <c r="AY1" s="4" t="s">
        <v>420</v>
      </c>
      <c r="AZ1" s="4" t="s">
        <v>421</v>
      </c>
      <c r="BA1" s="4" t="s">
        <v>422</v>
      </c>
      <c r="BB1" s="4" t="s">
        <v>423</v>
      </c>
      <c r="BC1" s="4" t="s">
        <v>424</v>
      </c>
      <c r="BD1" s="4" t="s">
        <v>425</v>
      </c>
      <c r="BE1" s="4" t="s">
        <v>426</v>
      </c>
      <c r="BF1" s="4" t="s">
        <v>427</v>
      </c>
      <c r="BG1" s="4" t="s">
        <v>428</v>
      </c>
      <c r="BH1" s="4" t="s">
        <v>429</v>
      </c>
      <c r="BI1" s="4" t="s">
        <v>430</v>
      </c>
      <c r="BJ1" s="4" t="s">
        <v>431</v>
      </c>
      <c r="BK1" s="4" t="s">
        <v>432</v>
      </c>
      <c r="BL1" s="4" t="s">
        <v>433</v>
      </c>
      <c r="BM1" s="4" t="s">
        <v>434</v>
      </c>
      <c r="BN1" s="4" t="s">
        <v>435</v>
      </c>
      <c r="BO1" s="4" t="s">
        <v>436</v>
      </c>
      <c r="BP1" s="4" t="s">
        <v>437</v>
      </c>
      <c r="BQ1" s="4" t="s">
        <v>438</v>
      </c>
    </row>
    <row r="2" spans="1:69" ht="12.75">
      <c r="A2" s="5" t="s">
        <v>1</v>
      </c>
      <c r="B2" s="5">
        <f>AVERAGE(E2:Y2)/1000</f>
        <v>0.015799058823529413</v>
      </c>
      <c r="C2" s="5" t="e">
        <f>AVERAGE(#REF!)*1000</f>
        <v>#REF!</v>
      </c>
      <c r="D2" s="5"/>
      <c r="E2" s="3">
        <v>14.683</v>
      </c>
      <c r="F2" s="3">
        <v>14.497</v>
      </c>
      <c r="G2" s="3">
        <v>14.715</v>
      </c>
      <c r="H2" s="3">
        <v>14.813</v>
      </c>
      <c r="I2" s="3">
        <v>14.606</v>
      </c>
      <c r="J2" s="3">
        <v>14.325</v>
      </c>
      <c r="L2" s="3">
        <v>13.633</v>
      </c>
      <c r="N2" s="3">
        <v>13.232</v>
      </c>
      <c r="O2" s="3">
        <v>13.662</v>
      </c>
      <c r="P2" s="3">
        <v>13.871</v>
      </c>
      <c r="R2" s="3">
        <v>13.797</v>
      </c>
      <c r="S2" s="3">
        <v>13.782</v>
      </c>
      <c r="T2" s="3">
        <v>17.044</v>
      </c>
      <c r="U2" s="3">
        <v>19.33</v>
      </c>
      <c r="V2" s="3">
        <v>21.181</v>
      </c>
      <c r="W2" s="3">
        <v>20.1</v>
      </c>
      <c r="Y2" s="3">
        <v>21.313</v>
      </c>
      <c r="AA2" s="3">
        <v>245295000</v>
      </c>
      <c r="AB2" s="3">
        <v>250554000</v>
      </c>
      <c r="AC2" s="3">
        <v>261750000</v>
      </c>
      <c r="AD2" s="3">
        <v>270900000</v>
      </c>
      <c r="AE2" s="3">
        <v>273800000</v>
      </c>
      <c r="AF2" s="3">
        <v>275000000</v>
      </c>
      <c r="AH2" s="3">
        <v>271256000</v>
      </c>
      <c r="AJ2" s="3">
        <v>276970500</v>
      </c>
      <c r="AK2" s="3">
        <v>293442700</v>
      </c>
      <c r="AL2" s="3">
        <v>305110000</v>
      </c>
      <c r="AN2" s="3">
        <v>317386000</v>
      </c>
      <c r="AO2" s="3">
        <v>323608000</v>
      </c>
      <c r="AP2" s="3">
        <v>400000000</v>
      </c>
      <c r="AQ2" s="3">
        <v>470000000</v>
      </c>
      <c r="AR2" s="3">
        <v>517000000</v>
      </c>
      <c r="AS2" s="3">
        <v>490000000</v>
      </c>
      <c r="AU2" s="3">
        <v>553900000</v>
      </c>
      <c r="AW2" s="6">
        <v>18669.17</v>
      </c>
      <c r="AX2" s="6">
        <v>19260.63</v>
      </c>
      <c r="AY2" s="6">
        <v>19879.31</v>
      </c>
      <c r="AZ2" s="6">
        <v>20526.6</v>
      </c>
      <c r="BA2" s="6">
        <v>21204</v>
      </c>
      <c r="BB2" s="6">
        <v>21879</v>
      </c>
      <c r="BC2" s="6">
        <v>22506</v>
      </c>
      <c r="BD2" s="6">
        <v>23150</v>
      </c>
      <c r="BE2" s="6">
        <v>23776</v>
      </c>
      <c r="BF2" s="6">
        <v>24389</v>
      </c>
      <c r="BG2" s="6">
        <v>25010</v>
      </c>
      <c r="BH2" s="6">
        <v>25628</v>
      </c>
      <c r="BI2" s="6">
        <v>26254</v>
      </c>
      <c r="BJ2" s="6">
        <v>26852.84</v>
      </c>
      <c r="BK2" s="6">
        <v>27454.32</v>
      </c>
      <c r="BL2" s="6">
        <v>28058</v>
      </c>
      <c r="BM2" s="6">
        <v>28675.28</v>
      </c>
      <c r="BN2" s="6">
        <v>29045</v>
      </c>
      <c r="BO2" s="6">
        <v>29507</v>
      </c>
      <c r="BP2" s="6">
        <v>29950</v>
      </c>
      <c r="BQ2" s="6">
        <v>30399.25</v>
      </c>
    </row>
    <row r="3" spans="1:69" ht="12.75">
      <c r="A3" s="5" t="s">
        <v>536</v>
      </c>
      <c r="B3" s="5">
        <f aca="true" t="shared" si="0" ref="B3:B66">AVERAGE(E3:Y3)/1000</f>
        <v>0.00047615789473684224</v>
      </c>
      <c r="C3" s="5" t="e">
        <f>AVERAGE(#REF!)*1000</f>
        <v>#REF!</v>
      </c>
      <c r="D3" s="5"/>
      <c r="E3" s="3">
        <v>0.49</v>
      </c>
      <c r="F3" s="3">
        <v>0.539</v>
      </c>
      <c r="G3" s="3">
        <v>0.652</v>
      </c>
      <c r="H3" s="3">
        <v>0.661</v>
      </c>
      <c r="I3" s="3">
        <v>0.672</v>
      </c>
      <c r="J3" s="3">
        <v>0.746</v>
      </c>
      <c r="K3" s="3">
        <v>0.797</v>
      </c>
      <c r="L3" s="3">
        <v>0.817</v>
      </c>
      <c r="M3" s="3">
        <v>0.852</v>
      </c>
      <c r="N3" s="3">
        <v>0.849</v>
      </c>
      <c r="O3" s="3">
        <v>0.748</v>
      </c>
      <c r="P3" s="3">
        <v>0.676</v>
      </c>
      <c r="Q3" s="3">
        <v>0.114</v>
      </c>
      <c r="S3" s="3">
        <v>0.102</v>
      </c>
      <c r="U3" s="3">
        <v>0.086</v>
      </c>
      <c r="V3" s="3">
        <v>0.092</v>
      </c>
      <c r="W3" s="3">
        <v>0.055</v>
      </c>
      <c r="X3" s="3">
        <v>0.049</v>
      </c>
      <c r="Y3" s="3">
        <v>0.05</v>
      </c>
      <c r="AA3" s="3">
        <v>2516700</v>
      </c>
      <c r="AB3" s="3">
        <v>2919370</v>
      </c>
      <c r="AC3" s="3">
        <v>3695000</v>
      </c>
      <c r="AD3" s="3">
        <v>3878500</v>
      </c>
      <c r="AE3" s="3">
        <v>4072200</v>
      </c>
      <c r="AF3" s="3">
        <v>4664800</v>
      </c>
      <c r="AG3" s="3">
        <v>5110800</v>
      </c>
      <c r="AH3" s="3">
        <v>5361000</v>
      </c>
      <c r="AI3" s="3">
        <v>5603000</v>
      </c>
      <c r="AJ3" s="3">
        <v>5714900</v>
      </c>
      <c r="AK3" s="3">
        <v>5192760</v>
      </c>
      <c r="AL3" s="3">
        <v>4193000</v>
      </c>
      <c r="AM3" s="3">
        <v>631800</v>
      </c>
      <c r="AO3" s="3">
        <v>527000</v>
      </c>
      <c r="AQ3" s="3">
        <v>294980</v>
      </c>
      <c r="AR3" s="3">
        <v>383825</v>
      </c>
      <c r="AS3" s="3">
        <v>523200</v>
      </c>
      <c r="AT3" s="3">
        <v>490780</v>
      </c>
      <c r="AU3" s="3">
        <v>520700</v>
      </c>
      <c r="AW3" s="6">
        <v>7019</v>
      </c>
      <c r="AX3" s="6">
        <v>7210.28</v>
      </c>
      <c r="AY3" s="6">
        <v>7403.66</v>
      </c>
      <c r="AZ3" s="6">
        <v>7599.67</v>
      </c>
      <c r="BA3" s="6">
        <v>7799.5</v>
      </c>
      <c r="BB3" s="6">
        <v>8005</v>
      </c>
      <c r="BC3" s="6">
        <v>8218.72</v>
      </c>
      <c r="BD3" s="6">
        <v>8443.86</v>
      </c>
      <c r="BE3" s="6">
        <v>8684.31</v>
      </c>
      <c r="BF3" s="6">
        <v>8944.62</v>
      </c>
      <c r="BG3" s="6">
        <v>9230</v>
      </c>
      <c r="BH3" s="6">
        <v>9593.46</v>
      </c>
      <c r="BI3" s="6">
        <v>9943.65</v>
      </c>
      <c r="BJ3" s="6">
        <v>10286.31</v>
      </c>
      <c r="BK3" s="6">
        <v>10627.18</v>
      </c>
      <c r="BL3" s="6">
        <v>10972</v>
      </c>
      <c r="BM3" s="6">
        <v>11316.94</v>
      </c>
      <c r="BN3" s="6"/>
      <c r="BO3" s="6"/>
      <c r="BP3" s="6"/>
      <c r="BQ3" s="6"/>
    </row>
    <row r="4" spans="1:69" ht="12.75">
      <c r="A4" s="5" t="s">
        <v>3</v>
      </c>
      <c r="B4" s="5">
        <f t="shared" si="0"/>
        <v>0.015846916666666665</v>
      </c>
      <c r="C4" s="5" t="e">
        <f>AVERAGE(#REF!)*1000</f>
        <v>#REF!</v>
      </c>
      <c r="D4" s="5"/>
      <c r="E4" s="3">
        <v>23.818</v>
      </c>
      <c r="I4" s="3">
        <v>23.964</v>
      </c>
      <c r="J4" s="3">
        <v>21.151</v>
      </c>
      <c r="K4" s="3">
        <v>20.458</v>
      </c>
      <c r="L4" s="3">
        <v>19.73</v>
      </c>
      <c r="M4" s="3">
        <v>14.841</v>
      </c>
      <c r="O4" s="3">
        <v>10.606</v>
      </c>
      <c r="U4" s="3">
        <v>11.21</v>
      </c>
      <c r="V4" s="3">
        <v>10.937</v>
      </c>
      <c r="W4" s="3">
        <v>11.365</v>
      </c>
      <c r="X4" s="3">
        <v>11.691</v>
      </c>
      <c r="Y4" s="3">
        <v>10.392</v>
      </c>
      <c r="AA4" s="3">
        <v>633538600</v>
      </c>
      <c r="AE4" s="3">
        <v>694753700</v>
      </c>
      <c r="AF4" s="3">
        <v>613256300</v>
      </c>
      <c r="AG4" s="3">
        <v>600193300</v>
      </c>
      <c r="AH4" s="3">
        <v>596169000</v>
      </c>
      <c r="AI4" s="3">
        <v>452277700</v>
      </c>
      <c r="AK4" s="3">
        <v>326995200</v>
      </c>
      <c r="AN4" s="3">
        <v>308400000</v>
      </c>
      <c r="AO4" s="3">
        <v>352261310</v>
      </c>
      <c r="AP4" s="3">
        <v>420383840</v>
      </c>
      <c r="AQ4" s="3">
        <v>383723000</v>
      </c>
      <c r="AR4" s="3">
        <v>379815780</v>
      </c>
      <c r="AS4" s="3">
        <v>402263740</v>
      </c>
      <c r="AT4" s="3">
        <v>420284160</v>
      </c>
      <c r="AU4" s="3">
        <v>379692820</v>
      </c>
      <c r="AW4" s="6">
        <v>28094</v>
      </c>
      <c r="AX4" s="6">
        <v>28522.65</v>
      </c>
      <c r="AY4" s="6">
        <v>28959.03</v>
      </c>
      <c r="AZ4" s="6">
        <v>29402.47</v>
      </c>
      <c r="BA4" s="6">
        <v>29851.73</v>
      </c>
      <c r="BB4" s="6">
        <v>30305</v>
      </c>
      <c r="BC4" s="6">
        <v>30759.87</v>
      </c>
      <c r="BD4" s="6">
        <v>31213.36</v>
      </c>
      <c r="BE4" s="6">
        <v>31661.9</v>
      </c>
      <c r="BF4" s="6">
        <v>32101.36</v>
      </c>
      <c r="BG4" s="6">
        <v>32527</v>
      </c>
      <c r="BH4" s="6">
        <v>32959.97</v>
      </c>
      <c r="BI4" s="6">
        <v>33400.41</v>
      </c>
      <c r="BJ4" s="6">
        <v>33848.46</v>
      </c>
      <c r="BK4" s="6">
        <v>34304.272</v>
      </c>
      <c r="BL4" s="6">
        <v>34768</v>
      </c>
      <c r="BM4" s="6">
        <v>35220</v>
      </c>
      <c r="BN4" s="6">
        <v>35672</v>
      </c>
      <c r="BO4" s="6">
        <v>36125</v>
      </c>
      <c r="BP4" s="6">
        <v>36580</v>
      </c>
      <c r="BQ4" s="6">
        <v>37032</v>
      </c>
    </row>
    <row r="5" spans="1:69" ht="12.75">
      <c r="A5" s="5" t="s">
        <v>4</v>
      </c>
      <c r="B5" s="5">
        <f t="shared" si="0"/>
        <v>0.20347529999999997</v>
      </c>
      <c r="C5" s="5" t="e">
        <f>AVERAGE(#REF!)*1000</f>
        <v>#REF!</v>
      </c>
      <c r="D5" s="5"/>
      <c r="E5" s="3">
        <v>151.994</v>
      </c>
      <c r="F5" s="3">
        <v>156.601</v>
      </c>
      <c r="G5" s="3">
        <v>159.624</v>
      </c>
      <c r="H5" s="3">
        <v>162.608</v>
      </c>
      <c r="I5" s="3">
        <v>166.209</v>
      </c>
      <c r="J5" s="3">
        <v>168.6</v>
      </c>
      <c r="K5" s="3">
        <v>176.124</v>
      </c>
      <c r="L5" s="3">
        <v>185.039</v>
      </c>
      <c r="M5" s="3">
        <v>194.199</v>
      </c>
      <c r="N5" s="3">
        <v>226.927</v>
      </c>
      <c r="O5" s="3">
        <v>228.099</v>
      </c>
      <c r="P5" s="3">
        <v>225.227</v>
      </c>
      <c r="Q5" s="3">
        <v>225.423</v>
      </c>
      <c r="S5" s="3">
        <v>231.196</v>
      </c>
      <c r="T5" s="3">
        <v>241.615</v>
      </c>
      <c r="U5" s="3">
        <v>253.435</v>
      </c>
      <c r="V5" s="3">
        <v>218.437</v>
      </c>
      <c r="W5" s="3">
        <v>224.755</v>
      </c>
      <c r="X5" s="3">
        <v>230.412</v>
      </c>
      <c r="Y5" s="3">
        <v>242.982</v>
      </c>
      <c r="AA5" s="3">
        <v>2130007000</v>
      </c>
      <c r="AB5" s="3">
        <v>2221294000</v>
      </c>
      <c r="AC5" s="3">
        <v>2292193000</v>
      </c>
      <c r="AD5" s="3">
        <v>2376733000</v>
      </c>
      <c r="AE5" s="3">
        <v>2468109000</v>
      </c>
      <c r="AF5" s="3">
        <v>2536264000</v>
      </c>
      <c r="AG5" s="3">
        <v>2689440000</v>
      </c>
      <c r="AH5" s="3">
        <v>2862775000</v>
      </c>
      <c r="AI5" s="3">
        <v>3045931000</v>
      </c>
      <c r="AJ5" s="3">
        <v>3608136000</v>
      </c>
      <c r="AK5" s="3">
        <v>3678741000</v>
      </c>
      <c r="AL5" s="3">
        <v>3687895000</v>
      </c>
      <c r="AM5" s="3">
        <v>3747863000</v>
      </c>
      <c r="AO5" s="3">
        <v>3939200000</v>
      </c>
      <c r="AP5" s="3">
        <v>4183241000</v>
      </c>
      <c r="AQ5" s="3">
        <v>4446927000</v>
      </c>
      <c r="AR5" s="3">
        <v>3888100000</v>
      </c>
      <c r="AS5" s="3">
        <v>4046100000</v>
      </c>
      <c r="AT5" s="3">
        <v>4193800000</v>
      </c>
      <c r="AU5" s="3">
        <v>4461200000</v>
      </c>
      <c r="AW5" s="6">
        <v>14695</v>
      </c>
      <c r="AX5" s="6">
        <v>14923</v>
      </c>
      <c r="AY5" s="6">
        <v>15184</v>
      </c>
      <c r="AZ5" s="6">
        <v>15393</v>
      </c>
      <c r="BA5" s="6">
        <v>15579</v>
      </c>
      <c r="BB5" s="6">
        <v>15788</v>
      </c>
      <c r="BC5" s="6">
        <v>16018</v>
      </c>
      <c r="BD5" s="6">
        <v>16264</v>
      </c>
      <c r="BE5" s="6">
        <v>16538</v>
      </c>
      <c r="BF5" s="6">
        <v>16833</v>
      </c>
      <c r="BG5" s="6">
        <v>17085</v>
      </c>
      <c r="BH5" s="6">
        <v>17284</v>
      </c>
      <c r="BI5" s="6">
        <v>17489</v>
      </c>
      <c r="BJ5" s="6">
        <v>17657</v>
      </c>
      <c r="BK5" s="6">
        <v>17838</v>
      </c>
      <c r="BL5" s="6">
        <v>18072</v>
      </c>
      <c r="BM5" s="6">
        <v>18311</v>
      </c>
      <c r="BN5" s="6">
        <v>18524</v>
      </c>
      <c r="BO5" s="6">
        <v>18730</v>
      </c>
      <c r="BP5" s="6">
        <v>18937</v>
      </c>
      <c r="BQ5" s="6">
        <v>19157</v>
      </c>
    </row>
    <row r="6" spans="1:69" ht="12.75">
      <c r="A6" s="5" t="s">
        <v>5</v>
      </c>
      <c r="B6" s="5">
        <v>999</v>
      </c>
      <c r="C6" s="5" t="e">
        <f>AVERAGE(#REF!)*1000</f>
        <v>#REF!</v>
      </c>
      <c r="D6" s="5"/>
      <c r="AA6" s="3">
        <v>1856462000</v>
      </c>
      <c r="AB6" s="3">
        <v>1900753000</v>
      </c>
      <c r="AC6" s="3">
        <v>1997918000</v>
      </c>
      <c r="AD6" s="3">
        <v>2184514000</v>
      </c>
      <c r="AE6" s="3">
        <v>2330468000</v>
      </c>
      <c r="AF6" s="3">
        <v>2460600000</v>
      </c>
      <c r="AG6" s="3">
        <v>2561206000</v>
      </c>
      <c r="AH6" s="3">
        <v>2601772000</v>
      </c>
      <c r="AI6" s="3">
        <v>2743590000</v>
      </c>
      <c r="AJ6" s="3">
        <v>2918087000</v>
      </c>
      <c r="AK6" s="3">
        <v>2932986000</v>
      </c>
      <c r="AL6" s="3">
        <v>2919855000</v>
      </c>
      <c r="AM6" s="3">
        <v>2782747000</v>
      </c>
      <c r="AN6" s="3">
        <v>2987739000</v>
      </c>
      <c r="AO6" s="3">
        <v>3203283000</v>
      </c>
      <c r="AP6" s="3">
        <v>3110000000</v>
      </c>
      <c r="AQ6" s="3">
        <v>2461586000</v>
      </c>
      <c r="AR6" s="3">
        <v>2867900000</v>
      </c>
      <c r="AW6" s="6">
        <v>7530.2</v>
      </c>
      <c r="AX6" s="6">
        <v>7550.2</v>
      </c>
      <c r="AY6" s="6">
        <v>7557.2</v>
      </c>
      <c r="AZ6" s="6">
        <v>7548.2</v>
      </c>
      <c r="BA6" s="6">
        <v>7552.2</v>
      </c>
      <c r="BB6" s="6">
        <v>7559.2</v>
      </c>
      <c r="BC6" s="6">
        <v>7569.1</v>
      </c>
      <c r="BD6" s="6">
        <v>7579.1</v>
      </c>
      <c r="BE6" s="6">
        <v>7596.1</v>
      </c>
      <c r="BF6" s="6">
        <v>7623.6</v>
      </c>
      <c r="BG6" s="6">
        <v>7718.2</v>
      </c>
      <c r="BH6" s="6">
        <v>7795.8</v>
      </c>
      <c r="BI6" s="6">
        <v>7913.8</v>
      </c>
      <c r="BJ6" s="6">
        <v>7991.5</v>
      </c>
      <c r="BK6" s="6">
        <v>8029.7</v>
      </c>
      <c r="BL6" s="6">
        <v>8046.5</v>
      </c>
      <c r="BM6" s="6">
        <v>8059.4</v>
      </c>
      <c r="BN6" s="6">
        <v>8072.2</v>
      </c>
      <c r="BO6" s="6">
        <v>8078.4</v>
      </c>
      <c r="BP6" s="6">
        <v>8092.3</v>
      </c>
      <c r="BQ6" s="6">
        <v>8110.2</v>
      </c>
    </row>
    <row r="7" spans="1:69" ht="12.75">
      <c r="A7" s="5" t="s">
        <v>6</v>
      </c>
      <c r="B7" s="5">
        <f t="shared" si="0"/>
        <v>0.003210785714285714</v>
      </c>
      <c r="C7" s="5" t="e">
        <f>AVERAGE(#REF!)*1000</f>
        <v>#REF!</v>
      </c>
      <c r="D7" s="5"/>
      <c r="E7" s="3">
        <v>3.376</v>
      </c>
      <c r="F7" s="3">
        <v>3.598</v>
      </c>
      <c r="G7" s="3">
        <v>3.836</v>
      </c>
      <c r="I7" s="3">
        <v>4.003</v>
      </c>
      <c r="J7" s="3">
        <v>4.727</v>
      </c>
      <c r="K7" s="3">
        <v>4.316</v>
      </c>
      <c r="L7" s="3">
        <v>2.515</v>
      </c>
      <c r="M7" s="3">
        <v>3.096</v>
      </c>
      <c r="N7" s="3">
        <v>2.026</v>
      </c>
      <c r="P7" s="3">
        <v>1.535</v>
      </c>
      <c r="T7" s="3">
        <v>1.776</v>
      </c>
      <c r="U7" s="3">
        <v>1.957</v>
      </c>
      <c r="V7" s="3">
        <v>4.068</v>
      </c>
      <c r="W7" s="3">
        <v>4.122</v>
      </c>
      <c r="AA7" s="3">
        <v>254124000</v>
      </c>
      <c r="AB7" s="3">
        <v>260293000</v>
      </c>
      <c r="AC7" s="3">
        <v>285865000</v>
      </c>
      <c r="AE7" s="3">
        <v>310979000</v>
      </c>
      <c r="AF7" s="3">
        <v>370819000</v>
      </c>
      <c r="AG7" s="3">
        <v>355091000</v>
      </c>
      <c r="AH7" s="3">
        <v>226577000</v>
      </c>
      <c r="AI7" s="3">
        <v>288613000</v>
      </c>
      <c r="AJ7" s="3">
        <v>185865150</v>
      </c>
      <c r="AL7" s="3">
        <v>146416920</v>
      </c>
      <c r="AP7" s="3">
        <v>180180560</v>
      </c>
      <c r="AQ7" s="3">
        <v>206638000</v>
      </c>
      <c r="AR7" s="3">
        <v>465617000</v>
      </c>
      <c r="AS7" s="3">
        <v>484042910</v>
      </c>
      <c r="AW7" s="6">
        <v>86700</v>
      </c>
      <c r="AX7" s="6">
        <v>88631.712</v>
      </c>
      <c r="AY7" s="6">
        <v>90825.216</v>
      </c>
      <c r="AZ7" s="6">
        <v>93185.664</v>
      </c>
      <c r="BA7" s="6">
        <v>95618.208</v>
      </c>
      <c r="BB7" s="6">
        <v>98028</v>
      </c>
      <c r="BC7" s="6">
        <v>100956.86</v>
      </c>
      <c r="BD7" s="6">
        <v>103570.67</v>
      </c>
      <c r="BE7" s="6">
        <v>105954.05</v>
      </c>
      <c r="BF7" s="6">
        <v>108191.62</v>
      </c>
      <c r="BG7" s="6">
        <v>110368</v>
      </c>
      <c r="BH7" s="6">
        <v>112426.78</v>
      </c>
      <c r="BI7" s="6">
        <v>114311.55</v>
      </c>
      <c r="BJ7" s="6">
        <v>116106.93</v>
      </c>
      <c r="BK7" s="6">
        <v>117897.54</v>
      </c>
      <c r="BL7" s="6">
        <v>119768</v>
      </c>
      <c r="BM7" s="6">
        <v>121679.34</v>
      </c>
      <c r="BN7" s="6">
        <v>124381.41</v>
      </c>
      <c r="BO7" s="6">
        <v>126564.7</v>
      </c>
      <c r="BP7" s="6">
        <v>128787.32</v>
      </c>
      <c r="BQ7" s="6">
        <v>131050</v>
      </c>
    </row>
    <row r="8" spans="1:69" ht="12.75">
      <c r="A8" s="5" t="s">
        <v>7</v>
      </c>
      <c r="B8" s="5">
        <f t="shared" si="0"/>
        <v>0.31105468421052634</v>
      </c>
      <c r="C8" s="5" t="e">
        <f>AVERAGE(#REF!)*1000</f>
        <v>#REF!</v>
      </c>
      <c r="D8" s="5"/>
      <c r="E8" s="3">
        <v>330.607</v>
      </c>
      <c r="F8" s="3">
        <v>307.334</v>
      </c>
      <c r="G8" s="3">
        <v>289.857</v>
      </c>
      <c r="H8" s="3">
        <v>273.367</v>
      </c>
      <c r="I8" s="3">
        <v>279.822</v>
      </c>
      <c r="J8" s="3">
        <v>287.008</v>
      </c>
      <c r="K8" s="3">
        <v>281.46</v>
      </c>
      <c r="L8" s="3">
        <v>288.486</v>
      </c>
      <c r="M8" s="3">
        <v>314.508</v>
      </c>
      <c r="N8" s="3">
        <v>314.616</v>
      </c>
      <c r="O8" s="3">
        <v>317.686</v>
      </c>
      <c r="P8" s="3">
        <v>326.209</v>
      </c>
      <c r="Q8" s="3">
        <v>319.852</v>
      </c>
      <c r="R8" s="3">
        <v>320.293</v>
      </c>
      <c r="S8" s="3">
        <v>327.283</v>
      </c>
      <c r="T8" s="3">
        <v>329.63</v>
      </c>
      <c r="U8" s="3">
        <v>328.816</v>
      </c>
      <c r="V8" s="3">
        <v>329.119</v>
      </c>
      <c r="W8" s="3">
        <v>344.086</v>
      </c>
      <c r="AA8" s="3">
        <v>2990919000</v>
      </c>
      <c r="AB8" s="3">
        <v>2798733000</v>
      </c>
      <c r="AC8" s="3">
        <v>2613347000</v>
      </c>
      <c r="AD8" s="3">
        <v>2450167000</v>
      </c>
      <c r="AE8" s="3">
        <v>2527065000</v>
      </c>
      <c r="AF8" s="3">
        <v>2630911000</v>
      </c>
      <c r="AG8" s="3">
        <v>2552838000</v>
      </c>
      <c r="AH8" s="3">
        <v>2619603000</v>
      </c>
      <c r="AI8" s="3">
        <v>2880321000</v>
      </c>
      <c r="AJ8" s="3">
        <v>2895673000</v>
      </c>
      <c r="AK8" s="3">
        <v>2928754000</v>
      </c>
      <c r="AL8" s="3">
        <v>3023927000</v>
      </c>
      <c r="AM8" s="3">
        <v>3011075000</v>
      </c>
      <c r="AN8" s="3">
        <v>3040253500</v>
      </c>
      <c r="AO8" s="3">
        <v>3090418400</v>
      </c>
      <c r="AP8" s="3">
        <v>3061215400</v>
      </c>
      <c r="AQ8" s="3">
        <v>3124678000</v>
      </c>
      <c r="AR8" s="3">
        <v>3138994000</v>
      </c>
      <c r="AS8" s="3">
        <v>3318927200</v>
      </c>
      <c r="AT8" s="3">
        <v>3533371400</v>
      </c>
      <c r="AW8" s="6">
        <v>9834</v>
      </c>
      <c r="AX8" s="6">
        <v>9841</v>
      </c>
      <c r="AY8" s="6">
        <v>9849</v>
      </c>
      <c r="AZ8" s="6">
        <v>9854</v>
      </c>
      <c r="BA8" s="6">
        <v>9855</v>
      </c>
      <c r="BB8" s="6">
        <v>9857</v>
      </c>
      <c r="BC8" s="6">
        <v>9859</v>
      </c>
      <c r="BD8" s="6">
        <v>9870</v>
      </c>
      <c r="BE8" s="6">
        <v>9904</v>
      </c>
      <c r="BF8" s="6">
        <v>9940</v>
      </c>
      <c r="BG8" s="6">
        <v>9968</v>
      </c>
      <c r="BH8" s="6">
        <v>10006</v>
      </c>
      <c r="BI8" s="6">
        <v>10047</v>
      </c>
      <c r="BJ8" s="6">
        <v>10086</v>
      </c>
      <c r="BK8" s="6">
        <v>10116</v>
      </c>
      <c r="BL8" s="6">
        <v>10137</v>
      </c>
      <c r="BM8" s="6">
        <v>10155</v>
      </c>
      <c r="BN8" s="6">
        <v>10180</v>
      </c>
      <c r="BO8" s="6">
        <v>10203</v>
      </c>
      <c r="BP8" s="6">
        <v>10222</v>
      </c>
      <c r="BQ8" s="6">
        <v>10254</v>
      </c>
    </row>
    <row r="9" spans="1:69" ht="12.75">
      <c r="A9" s="5" t="s">
        <v>8</v>
      </c>
      <c r="B9" s="5">
        <f t="shared" si="0"/>
        <v>0.0007672307692307692</v>
      </c>
      <c r="C9" s="5" t="e">
        <f>AVERAGE(#REF!)*1000</f>
        <v>#REF!</v>
      </c>
      <c r="D9" s="5"/>
      <c r="J9" s="3">
        <v>0.514</v>
      </c>
      <c r="K9" s="3">
        <v>0.854</v>
      </c>
      <c r="L9" s="3">
        <v>0.633</v>
      </c>
      <c r="M9" s="3">
        <v>0.522</v>
      </c>
      <c r="N9" s="3">
        <v>0.354</v>
      </c>
      <c r="O9" s="3">
        <v>0.437</v>
      </c>
      <c r="P9" s="3">
        <v>0.674</v>
      </c>
      <c r="Q9" s="3">
        <v>0.811</v>
      </c>
      <c r="R9" s="3">
        <v>0.895</v>
      </c>
      <c r="U9" s="3">
        <v>0.884</v>
      </c>
      <c r="V9" s="3">
        <v>0.993</v>
      </c>
      <c r="W9" s="3">
        <v>1.123</v>
      </c>
      <c r="Y9" s="3">
        <v>1.28</v>
      </c>
      <c r="AF9" s="3">
        <v>1798588</v>
      </c>
      <c r="AG9" s="3">
        <v>2285061</v>
      </c>
      <c r="AH9" s="3">
        <v>1316800</v>
      </c>
      <c r="AI9" s="3">
        <v>1181350</v>
      </c>
      <c r="AJ9" s="3">
        <v>567250</v>
      </c>
      <c r="AK9" s="3">
        <v>646204</v>
      </c>
      <c r="AL9" s="3">
        <v>1613508</v>
      </c>
      <c r="AM9" s="3">
        <v>2389608</v>
      </c>
      <c r="AN9" s="3">
        <v>3133458</v>
      </c>
      <c r="AO9" s="3">
        <v>2456475</v>
      </c>
      <c r="AP9" s="3">
        <v>3526561</v>
      </c>
      <c r="AQ9" s="3">
        <v>3366236</v>
      </c>
      <c r="AR9" s="3">
        <v>4262527</v>
      </c>
      <c r="AS9" s="3">
        <v>4723645</v>
      </c>
      <c r="AU9" s="3">
        <v>6007363</v>
      </c>
      <c r="AW9" s="6">
        <v>3464</v>
      </c>
      <c r="AX9" s="6">
        <v>3567.73</v>
      </c>
      <c r="AY9" s="6">
        <v>3678.02</v>
      </c>
      <c r="AZ9" s="6">
        <v>3794.49</v>
      </c>
      <c r="BA9" s="6">
        <v>3916.36</v>
      </c>
      <c r="BB9" s="6">
        <v>4043</v>
      </c>
      <c r="BC9" s="6">
        <v>4174.27</v>
      </c>
      <c r="BD9" s="6">
        <v>4309.84</v>
      </c>
      <c r="BE9" s="6">
        <v>4449.2</v>
      </c>
      <c r="BF9" s="6">
        <v>4591.8</v>
      </c>
      <c r="BG9" s="6">
        <v>4737</v>
      </c>
      <c r="BH9" s="6">
        <v>4883.25</v>
      </c>
      <c r="BI9" s="6">
        <v>5029</v>
      </c>
      <c r="BJ9" s="6">
        <v>5176.76</v>
      </c>
      <c r="BK9" s="6">
        <v>5325</v>
      </c>
      <c r="BL9" s="6">
        <v>5475</v>
      </c>
      <c r="BM9" s="6">
        <v>5628.82</v>
      </c>
      <c r="BN9" s="6">
        <v>5794.36</v>
      </c>
      <c r="BO9" s="6">
        <v>5950.33</v>
      </c>
      <c r="BP9" s="6">
        <v>6109.53</v>
      </c>
      <c r="BQ9" s="6">
        <v>6272</v>
      </c>
    </row>
    <row r="10" spans="1:69" ht="12.75">
      <c r="A10" s="5" t="s">
        <v>9</v>
      </c>
      <c r="B10" s="5">
        <f t="shared" si="0"/>
        <v>0.0009014615384615386</v>
      </c>
      <c r="C10" s="5" t="e">
        <f>AVERAGE(#REF!)*1000</f>
        <v>#REF!</v>
      </c>
      <c r="D10" s="5"/>
      <c r="M10" s="3">
        <v>0.747</v>
      </c>
      <c r="N10" s="3">
        <v>0.834</v>
      </c>
      <c r="O10" s="3">
        <v>0.938</v>
      </c>
      <c r="P10" s="3">
        <v>0.99</v>
      </c>
      <c r="Q10" s="3">
        <v>1.054</v>
      </c>
      <c r="R10" s="3">
        <v>0.347</v>
      </c>
      <c r="S10" s="3">
        <v>2.498</v>
      </c>
      <c r="T10" s="3">
        <v>1.346</v>
      </c>
      <c r="U10" s="3">
        <v>0.709</v>
      </c>
      <c r="V10" s="3">
        <v>0.716</v>
      </c>
      <c r="W10" s="3">
        <v>0.722</v>
      </c>
      <c r="X10" s="3">
        <v>0.505</v>
      </c>
      <c r="Y10" s="3">
        <v>0.313</v>
      </c>
      <c r="AI10" s="3">
        <v>2017000</v>
      </c>
      <c r="AJ10" s="3">
        <v>2319550</v>
      </c>
      <c r="AK10" s="3">
        <v>2667481</v>
      </c>
      <c r="AL10" s="3">
        <v>2880878</v>
      </c>
      <c r="AM10" s="3">
        <v>3139614</v>
      </c>
      <c r="AN10" s="3">
        <v>856000</v>
      </c>
      <c r="AO10" s="3">
        <v>10902886</v>
      </c>
      <c r="AP10" s="3">
        <v>3093068</v>
      </c>
      <c r="AQ10" s="3">
        <v>3109454</v>
      </c>
      <c r="AR10" s="3">
        <v>3312800</v>
      </c>
      <c r="AS10" s="3">
        <v>3383550</v>
      </c>
      <c r="AT10" s="3">
        <v>2633380</v>
      </c>
      <c r="AU10" s="3">
        <v>1415402</v>
      </c>
      <c r="AW10" s="6">
        <v>5355</v>
      </c>
      <c r="AX10" s="6">
        <v>5464.83</v>
      </c>
      <c r="AY10" s="6">
        <v>5569.81</v>
      </c>
      <c r="AZ10" s="6">
        <v>5673.26</v>
      </c>
      <c r="BA10" s="6">
        <v>5780.48</v>
      </c>
      <c r="BB10" s="6">
        <v>5895</v>
      </c>
      <c r="BC10" s="6">
        <v>6016.33</v>
      </c>
      <c r="BD10" s="6">
        <v>6144.45</v>
      </c>
      <c r="BE10" s="6">
        <v>6279.85</v>
      </c>
      <c r="BF10" s="6">
        <v>6422.73</v>
      </c>
      <c r="BG10" s="6">
        <v>6573</v>
      </c>
      <c r="BH10" s="6">
        <v>6733</v>
      </c>
      <c r="BI10" s="6">
        <v>6897</v>
      </c>
      <c r="BJ10" s="6">
        <v>7065</v>
      </c>
      <c r="BK10" s="6">
        <v>7237</v>
      </c>
      <c r="BL10" s="6">
        <v>7414</v>
      </c>
      <c r="BM10" s="6">
        <v>7588</v>
      </c>
      <c r="BN10" s="6">
        <v>7767</v>
      </c>
      <c r="BO10" s="6">
        <v>7950</v>
      </c>
      <c r="BP10" s="6">
        <v>8138</v>
      </c>
      <c r="BQ10" s="6">
        <v>8328.7</v>
      </c>
    </row>
    <row r="11" spans="1:69" ht="12.75">
      <c r="A11" s="5" t="s">
        <v>10</v>
      </c>
      <c r="B11" s="5">
        <f t="shared" si="0"/>
        <v>0.026183785714285715</v>
      </c>
      <c r="C11" s="5" t="e">
        <f>AVERAGE(#REF!)*1000</f>
        <v>#REF!</v>
      </c>
      <c r="D11" s="5"/>
      <c r="H11" s="3">
        <v>17.335</v>
      </c>
      <c r="K11" s="3">
        <v>15.619</v>
      </c>
      <c r="L11" s="3">
        <v>42.433</v>
      </c>
      <c r="M11" s="3">
        <v>76.911</v>
      </c>
      <c r="N11" s="3">
        <v>40.228</v>
      </c>
      <c r="P11" s="3">
        <v>20.719</v>
      </c>
      <c r="Q11" s="3">
        <v>16.465</v>
      </c>
      <c r="R11" s="3">
        <v>18.488</v>
      </c>
      <c r="S11" s="3">
        <v>18.565</v>
      </c>
      <c r="T11" s="3">
        <v>19.483</v>
      </c>
      <c r="U11" s="3">
        <v>17.878</v>
      </c>
      <c r="V11" s="3">
        <v>22.314</v>
      </c>
      <c r="X11" s="3">
        <v>19.849</v>
      </c>
      <c r="Y11" s="3">
        <v>20.286</v>
      </c>
      <c r="AD11" s="3">
        <v>14717701</v>
      </c>
      <c r="AF11" s="3">
        <v>53819000</v>
      </c>
      <c r="AG11" s="3">
        <v>15877580</v>
      </c>
      <c r="AH11" s="3">
        <v>49100000</v>
      </c>
      <c r="AI11" s="3">
        <v>93000500</v>
      </c>
      <c r="AJ11" s="3">
        <v>48302700</v>
      </c>
      <c r="AL11" s="3">
        <v>24888000</v>
      </c>
      <c r="AM11" s="3">
        <v>21136863</v>
      </c>
      <c r="AN11" s="3">
        <v>24657747</v>
      </c>
      <c r="AO11" s="3">
        <v>26002608</v>
      </c>
      <c r="AP11" s="3">
        <v>28087276</v>
      </c>
      <c r="AQ11" s="3">
        <v>26967236</v>
      </c>
      <c r="AR11" s="3">
        <v>32630464</v>
      </c>
      <c r="AS11" s="3">
        <v>38765909</v>
      </c>
      <c r="AT11" s="3">
        <v>32199841</v>
      </c>
      <c r="AU11" s="3">
        <v>32080761</v>
      </c>
      <c r="AW11" s="6">
        <v>906</v>
      </c>
      <c r="AX11" s="6">
        <v>938.84</v>
      </c>
      <c r="AY11" s="6">
        <v>972.75</v>
      </c>
      <c r="AZ11" s="6">
        <v>1007.73</v>
      </c>
      <c r="BA11" s="6">
        <v>1043.83</v>
      </c>
      <c r="BB11" s="6">
        <v>1081</v>
      </c>
      <c r="BC11" s="6">
        <v>1119.06</v>
      </c>
      <c r="BD11" s="6">
        <v>1157.82</v>
      </c>
      <c r="BE11" s="6">
        <v>1197.07</v>
      </c>
      <c r="BF11" s="6">
        <v>1236.56</v>
      </c>
      <c r="BG11" s="6">
        <v>1276</v>
      </c>
      <c r="BH11" s="6">
        <v>1314.75</v>
      </c>
      <c r="BI11" s="6">
        <v>1352.66</v>
      </c>
      <c r="BJ11" s="6">
        <v>1389.59</v>
      </c>
      <c r="BK11" s="6">
        <v>1425.42</v>
      </c>
      <c r="BL11" s="6">
        <v>1460</v>
      </c>
      <c r="BM11" s="6">
        <v>1496</v>
      </c>
      <c r="BN11" s="6">
        <v>1533</v>
      </c>
      <c r="BO11" s="6">
        <v>1561.72</v>
      </c>
      <c r="BP11" s="6">
        <v>1588.12</v>
      </c>
      <c r="BQ11" s="6"/>
    </row>
    <row r="12" spans="1:69" ht="12.75">
      <c r="A12" s="5" t="s">
        <v>11</v>
      </c>
      <c r="B12" s="5">
        <f t="shared" si="0"/>
        <v>0.02604905</v>
      </c>
      <c r="C12" s="5" t="e">
        <f>AVERAGE(#REF!)*1000</f>
        <v>#REF!</v>
      </c>
      <c r="D12" s="5"/>
      <c r="E12" s="3">
        <v>12.197</v>
      </c>
      <c r="F12" s="3">
        <v>13.02</v>
      </c>
      <c r="G12" s="3">
        <v>15.619</v>
      </c>
      <c r="H12" s="3">
        <v>17.375</v>
      </c>
      <c r="I12" s="3">
        <v>20.81</v>
      </c>
      <c r="J12" s="3">
        <v>23.226</v>
      </c>
      <c r="K12" s="3">
        <v>25.105</v>
      </c>
      <c r="L12" s="3">
        <v>22.519</v>
      </c>
      <c r="M12" s="3">
        <v>23.841</v>
      </c>
      <c r="N12" s="3">
        <v>24.61</v>
      </c>
      <c r="O12" s="3">
        <v>23.376</v>
      </c>
      <c r="P12" s="3">
        <v>21.988</v>
      </c>
      <c r="Q12" s="3">
        <v>21.445</v>
      </c>
      <c r="R12" s="3">
        <v>25.059</v>
      </c>
      <c r="S12" s="3">
        <v>26.258</v>
      </c>
      <c r="T12" s="3">
        <v>34.782</v>
      </c>
      <c r="U12" s="3">
        <v>33.501</v>
      </c>
      <c r="W12" s="3">
        <v>40.946</v>
      </c>
      <c r="X12" s="3">
        <v>44.263</v>
      </c>
      <c r="Y12" s="3">
        <v>51.041</v>
      </c>
      <c r="AA12" s="3">
        <v>1454510400</v>
      </c>
      <c r="AB12" s="3">
        <v>1595578000</v>
      </c>
      <c r="AC12" s="3">
        <v>1964242100</v>
      </c>
      <c r="AD12" s="3">
        <v>2241918700</v>
      </c>
      <c r="AE12" s="3">
        <v>2743570300</v>
      </c>
      <c r="AF12" s="3">
        <v>3128827800</v>
      </c>
      <c r="AG12" s="3">
        <v>3450725000</v>
      </c>
      <c r="AH12" s="3">
        <v>3154838000</v>
      </c>
      <c r="AI12" s="3">
        <v>3402422000</v>
      </c>
      <c r="AJ12" s="3">
        <v>3566209000</v>
      </c>
      <c r="AK12" s="3">
        <v>3451680000</v>
      </c>
      <c r="AL12" s="3">
        <v>3298382600</v>
      </c>
      <c r="AM12" s="3">
        <v>3271667800</v>
      </c>
      <c r="AN12" s="3">
        <v>3881317000</v>
      </c>
      <c r="AO12" s="3">
        <v>4125991100</v>
      </c>
      <c r="AP12" s="3">
        <v>5563914500</v>
      </c>
      <c r="AQ12" s="3">
        <v>5433155800</v>
      </c>
      <c r="AS12" s="3">
        <v>6825310000</v>
      </c>
      <c r="AT12" s="3">
        <v>7477600000</v>
      </c>
      <c r="AU12" s="3">
        <v>8748680000</v>
      </c>
      <c r="AW12" s="6">
        <v>121672</v>
      </c>
      <c r="AX12" s="6">
        <v>124413.04</v>
      </c>
      <c r="AY12" s="6">
        <v>127146.06</v>
      </c>
      <c r="AZ12" s="6">
        <v>129863.39</v>
      </c>
      <c r="BA12" s="6">
        <v>132558.15</v>
      </c>
      <c r="BB12" s="6">
        <v>135224</v>
      </c>
      <c r="BC12" s="6">
        <v>137855.14</v>
      </c>
      <c r="BD12" s="6">
        <v>140446.43</v>
      </c>
      <c r="BE12" s="6">
        <v>142993.42</v>
      </c>
      <c r="BF12" s="6">
        <v>145492.32</v>
      </c>
      <c r="BG12" s="6">
        <v>147940</v>
      </c>
      <c r="BH12" s="6">
        <v>150337.15</v>
      </c>
      <c r="BI12" s="6">
        <v>152680.03</v>
      </c>
      <c r="BJ12" s="6">
        <v>154964.91</v>
      </c>
      <c r="BK12" s="6">
        <v>157188.1</v>
      </c>
      <c r="BL12" s="6">
        <v>159346</v>
      </c>
      <c r="BM12" s="6">
        <v>161513.17</v>
      </c>
      <c r="BN12" s="6">
        <v>163859.68</v>
      </c>
      <c r="BO12" s="6">
        <v>166045.57</v>
      </c>
      <c r="BP12" s="6">
        <v>168227.98</v>
      </c>
      <c r="BQ12" s="6">
        <v>170406</v>
      </c>
    </row>
    <row r="13" spans="1:69" ht="12.75">
      <c r="A13" s="5" t="s">
        <v>12</v>
      </c>
      <c r="B13" s="5">
        <f t="shared" si="0"/>
        <v>0.0010176666666666667</v>
      </c>
      <c r="C13" s="5" t="e">
        <f>AVERAGE(#REF!)*1000</f>
        <v>#REF!</v>
      </c>
      <c r="D13" s="5"/>
      <c r="J13" s="3">
        <v>1.138</v>
      </c>
      <c r="Q13" s="3">
        <v>1.097</v>
      </c>
      <c r="U13" s="3">
        <v>0.818</v>
      </c>
      <c r="AF13" s="3">
        <v>5181960</v>
      </c>
      <c r="AM13" s="3">
        <v>8370809</v>
      </c>
      <c r="AQ13" s="3">
        <v>6225583</v>
      </c>
      <c r="AR13" s="3">
        <v>7340519</v>
      </c>
      <c r="AW13" s="6">
        <v>6962</v>
      </c>
      <c r="AX13" s="6">
        <v>7135.18</v>
      </c>
      <c r="AY13" s="6">
        <v>7315.13</v>
      </c>
      <c r="AZ13" s="6">
        <v>7500.56</v>
      </c>
      <c r="BA13" s="6">
        <v>7689.58</v>
      </c>
      <c r="BB13" s="6">
        <v>7881</v>
      </c>
      <c r="BC13" s="6">
        <v>8075.25</v>
      </c>
      <c r="BD13" s="6">
        <v>8272.3</v>
      </c>
      <c r="BE13" s="6">
        <v>8472.13</v>
      </c>
      <c r="BF13" s="6">
        <v>8674.71</v>
      </c>
      <c r="BG13" s="6">
        <v>8880</v>
      </c>
      <c r="BH13" s="6">
        <v>9090.53</v>
      </c>
      <c r="BI13" s="6">
        <v>9306.45</v>
      </c>
      <c r="BJ13" s="6">
        <v>9527.9</v>
      </c>
      <c r="BK13" s="6">
        <v>9755.03</v>
      </c>
      <c r="BL13" s="6">
        <v>9988</v>
      </c>
      <c r="BM13" s="6">
        <v>10225</v>
      </c>
      <c r="BN13" s="6">
        <v>10473.53</v>
      </c>
      <c r="BO13" s="6">
        <v>10730.33</v>
      </c>
      <c r="BP13" s="6">
        <v>10995.7</v>
      </c>
      <c r="BQ13" s="6">
        <v>11274</v>
      </c>
    </row>
    <row r="14" spans="1:69" ht="12.75">
      <c r="A14" s="5" t="s">
        <v>13</v>
      </c>
      <c r="B14" s="5">
        <f t="shared" si="0"/>
        <v>0.0008899333333333335</v>
      </c>
      <c r="C14" s="5" t="e">
        <f>AVERAGE(#REF!)*1000</f>
        <v>#REF!</v>
      </c>
      <c r="D14" s="5"/>
      <c r="G14" s="3">
        <v>0.276</v>
      </c>
      <c r="H14" s="3">
        <v>2.018</v>
      </c>
      <c r="I14" s="3">
        <v>0.128</v>
      </c>
      <c r="M14" s="3">
        <v>0.463</v>
      </c>
      <c r="N14" s="3">
        <v>0.51</v>
      </c>
      <c r="O14" s="3">
        <v>0.536</v>
      </c>
      <c r="P14" s="3">
        <v>0.476</v>
      </c>
      <c r="R14" s="3">
        <v>0.604</v>
      </c>
      <c r="S14" s="3">
        <v>0.716</v>
      </c>
      <c r="T14" s="3">
        <v>0.923</v>
      </c>
      <c r="U14" s="3">
        <v>0.847</v>
      </c>
      <c r="V14" s="3">
        <v>1.056</v>
      </c>
      <c r="W14" s="3">
        <v>1.262</v>
      </c>
      <c r="X14" s="3">
        <v>1.609</v>
      </c>
      <c r="Y14" s="3">
        <v>1.925</v>
      </c>
      <c r="AC14" s="3">
        <v>935136</v>
      </c>
      <c r="AD14" s="3">
        <v>6392100</v>
      </c>
      <c r="AE14" s="3">
        <v>318981</v>
      </c>
      <c r="AI14" s="3">
        <v>1317900</v>
      </c>
      <c r="AJ14" s="3">
        <v>1386000</v>
      </c>
      <c r="AK14" s="3">
        <v>1491000</v>
      </c>
      <c r="AL14" s="3">
        <v>1472800</v>
      </c>
      <c r="AN14" s="3">
        <v>1717220</v>
      </c>
      <c r="AO14" s="3">
        <v>2058200</v>
      </c>
      <c r="AP14" s="3">
        <v>2676160</v>
      </c>
      <c r="AQ14" s="3">
        <v>2469840</v>
      </c>
      <c r="AR14" s="3">
        <v>2963808</v>
      </c>
      <c r="AS14" s="3">
        <v>3556570</v>
      </c>
      <c r="AT14" s="3">
        <v>4726944</v>
      </c>
      <c r="AU14" s="3">
        <v>5672333</v>
      </c>
      <c r="AW14" s="6">
        <v>4130</v>
      </c>
      <c r="AX14" s="6">
        <v>4242.09</v>
      </c>
      <c r="AY14" s="6">
        <v>4359.75</v>
      </c>
      <c r="AZ14" s="6">
        <v>4482.41</v>
      </c>
      <c r="BA14" s="6">
        <v>4609.61</v>
      </c>
      <c r="BB14" s="6">
        <v>4741</v>
      </c>
      <c r="BC14" s="6">
        <v>4876.34</v>
      </c>
      <c r="BD14" s="6">
        <v>5015.49</v>
      </c>
      <c r="BE14" s="6">
        <v>5158.42</v>
      </c>
      <c r="BF14" s="6">
        <v>5305.2</v>
      </c>
      <c r="BG14" s="6">
        <v>5456</v>
      </c>
      <c r="BH14" s="6">
        <v>5603.82</v>
      </c>
      <c r="BI14" s="6">
        <v>5748.2</v>
      </c>
      <c r="BJ14" s="6">
        <v>5888.66</v>
      </c>
      <c r="BK14" s="6">
        <v>6024.75</v>
      </c>
      <c r="BL14" s="6">
        <v>6156</v>
      </c>
      <c r="BM14" s="6">
        <v>6287.08</v>
      </c>
      <c r="BN14" s="6">
        <v>6417.85</v>
      </c>
      <c r="BO14" s="6">
        <v>6548.19</v>
      </c>
      <c r="BP14" s="6">
        <v>6677.95</v>
      </c>
      <c r="BQ14" s="6">
        <v>6807</v>
      </c>
    </row>
    <row r="15" spans="1:69" ht="12.75">
      <c r="A15" s="5" t="s">
        <v>14</v>
      </c>
      <c r="B15" s="5">
        <v>999</v>
      </c>
      <c r="C15" s="5">
        <v>999</v>
      </c>
      <c r="D15" s="5"/>
      <c r="AW15" s="6">
        <v>8655</v>
      </c>
      <c r="AX15" s="6">
        <v>8903.44</v>
      </c>
      <c r="AY15" s="6">
        <v>9159.19</v>
      </c>
      <c r="AZ15" s="6">
        <v>9422.19</v>
      </c>
      <c r="BA15" s="6">
        <v>9692.44</v>
      </c>
      <c r="BB15" s="6">
        <v>9970</v>
      </c>
      <c r="BC15" s="6">
        <v>10254.93</v>
      </c>
      <c r="BD15" s="6">
        <v>10547.41</v>
      </c>
      <c r="BE15" s="6">
        <v>10847.62</v>
      </c>
      <c r="BF15" s="6">
        <v>11155.76</v>
      </c>
      <c r="BG15" s="6">
        <v>11472</v>
      </c>
      <c r="BH15" s="6">
        <v>11796.56</v>
      </c>
      <c r="BI15" s="6">
        <v>12129.63</v>
      </c>
      <c r="BJ15" s="6">
        <v>12471.42</v>
      </c>
      <c r="BK15" s="6">
        <v>12822.14</v>
      </c>
      <c r="BL15" s="6">
        <v>13182</v>
      </c>
      <c r="BM15" s="6">
        <v>13548.75</v>
      </c>
      <c r="BN15" s="6">
        <v>13917.84</v>
      </c>
      <c r="BO15" s="6">
        <v>14238.86</v>
      </c>
      <c r="BP15" s="6">
        <v>14558.39</v>
      </c>
      <c r="BQ15" s="6">
        <v>14876</v>
      </c>
    </row>
    <row r="16" spans="1:69" ht="12.75">
      <c r="A16" s="5" t="s">
        <v>15</v>
      </c>
      <c r="B16" s="5">
        <f t="shared" si="0"/>
        <v>0.291291</v>
      </c>
      <c r="C16" s="5" t="e">
        <f>AVERAGE(#REF!)*1000</f>
        <v>#REF!</v>
      </c>
      <c r="D16" s="5"/>
      <c r="E16" s="3">
        <v>262.513</v>
      </c>
      <c r="H16" s="3">
        <v>267.672</v>
      </c>
      <c r="I16" s="3">
        <v>283.082</v>
      </c>
      <c r="J16" s="3">
        <v>294.015</v>
      </c>
      <c r="K16" s="3">
        <v>299.564</v>
      </c>
      <c r="L16" s="3">
        <v>290.627</v>
      </c>
      <c r="M16" s="3">
        <v>303.341</v>
      </c>
      <c r="N16" s="3">
        <v>329.514</v>
      </c>
      <c r="AA16" s="3">
        <v>6163943000</v>
      </c>
      <c r="AD16" s="3">
        <v>6533274000</v>
      </c>
      <c r="AE16" s="3">
        <v>6968148100</v>
      </c>
      <c r="AF16" s="3">
        <v>7321812800</v>
      </c>
      <c r="AG16" s="3">
        <v>7563819600</v>
      </c>
      <c r="AH16" s="3">
        <v>7443438600</v>
      </c>
      <c r="AI16" s="3">
        <v>7882476800</v>
      </c>
      <c r="AJ16" s="3">
        <v>8701110200</v>
      </c>
      <c r="AK16" s="3">
        <v>9501493900</v>
      </c>
      <c r="AL16" s="3">
        <v>9835685000</v>
      </c>
      <c r="AM16" s="3">
        <v>10250758000</v>
      </c>
      <c r="AN16" s="3">
        <v>10714615000</v>
      </c>
      <c r="AW16" s="6">
        <v>24516.3</v>
      </c>
      <c r="AX16" s="6">
        <v>24820.4</v>
      </c>
      <c r="AY16" s="6">
        <v>25117.4</v>
      </c>
      <c r="AZ16" s="6">
        <v>25367</v>
      </c>
      <c r="BA16" s="6">
        <v>25607.6</v>
      </c>
      <c r="BB16" s="6">
        <v>25842.6</v>
      </c>
      <c r="BC16" s="6">
        <v>26100.6</v>
      </c>
      <c r="BD16" s="6">
        <v>26449.9</v>
      </c>
      <c r="BE16" s="6">
        <v>26798.3</v>
      </c>
      <c r="BF16" s="6">
        <v>27286.2</v>
      </c>
      <c r="BG16" s="6">
        <v>27700.9</v>
      </c>
      <c r="BH16" s="6">
        <v>28030.9</v>
      </c>
      <c r="BI16" s="6">
        <v>28376.5</v>
      </c>
      <c r="BJ16" s="6">
        <v>28703.1</v>
      </c>
      <c r="BK16" s="6">
        <v>29036</v>
      </c>
      <c r="BL16" s="6">
        <v>29353.9</v>
      </c>
      <c r="BM16" s="6">
        <v>29671.9</v>
      </c>
      <c r="BN16" s="6">
        <v>29987</v>
      </c>
      <c r="BO16" s="6">
        <v>30248</v>
      </c>
      <c r="BP16" s="6">
        <v>30493</v>
      </c>
      <c r="BQ16" s="6">
        <v>30750</v>
      </c>
    </row>
    <row r="17" spans="1:69" ht="12.75">
      <c r="A17" s="5" t="s">
        <v>16</v>
      </c>
      <c r="B17" s="5">
        <f t="shared" si="0"/>
        <v>0.003334176470588236</v>
      </c>
      <c r="C17" s="5" t="e">
        <f>AVERAGE(#REF!)*1000</f>
        <v>#REF!</v>
      </c>
      <c r="D17" s="5"/>
      <c r="G17" s="3">
        <v>4.661</v>
      </c>
      <c r="J17" s="3">
        <v>3.799</v>
      </c>
      <c r="K17" s="3">
        <v>4.387</v>
      </c>
      <c r="L17" s="3">
        <v>4.315</v>
      </c>
      <c r="M17" s="3">
        <v>5.764</v>
      </c>
      <c r="N17" s="3">
        <v>4.872</v>
      </c>
      <c r="O17" s="3">
        <v>3.395</v>
      </c>
      <c r="P17" s="3">
        <v>3.469</v>
      </c>
      <c r="Q17" s="3">
        <v>3.156</v>
      </c>
      <c r="R17" s="3">
        <v>3.083</v>
      </c>
      <c r="S17" s="3">
        <v>2.585</v>
      </c>
      <c r="T17" s="3">
        <v>2.447</v>
      </c>
      <c r="U17" s="3">
        <v>1.808</v>
      </c>
      <c r="V17" s="3">
        <v>2.605</v>
      </c>
      <c r="W17" s="3">
        <v>2.075</v>
      </c>
      <c r="X17" s="3">
        <v>2.157</v>
      </c>
      <c r="Y17" s="3">
        <v>2.103</v>
      </c>
      <c r="AC17" s="3">
        <v>445800</v>
      </c>
      <c r="AF17" s="3">
        <v>387517</v>
      </c>
      <c r="AG17" s="3">
        <v>446200</v>
      </c>
      <c r="AH17" s="3">
        <v>470700</v>
      </c>
      <c r="AI17" s="3">
        <v>891762</v>
      </c>
      <c r="AJ17" s="3">
        <v>691730</v>
      </c>
      <c r="AK17" s="3">
        <v>375526</v>
      </c>
      <c r="AL17" s="3">
        <v>406826</v>
      </c>
      <c r="AM17" s="3">
        <v>401150</v>
      </c>
      <c r="AN17" s="3">
        <v>398232</v>
      </c>
      <c r="AO17" s="3">
        <v>247767</v>
      </c>
      <c r="AP17" s="3">
        <v>273619</v>
      </c>
      <c r="AQ17" s="3">
        <v>233305</v>
      </c>
      <c r="AR17" s="3">
        <v>238671</v>
      </c>
      <c r="AS17" s="3">
        <v>251650</v>
      </c>
      <c r="AT17" s="3">
        <v>313489</v>
      </c>
      <c r="AU17" s="3">
        <v>311070</v>
      </c>
      <c r="AW17" s="6">
        <v>289</v>
      </c>
      <c r="AX17" s="6">
        <v>292.25</v>
      </c>
      <c r="AY17" s="6">
        <v>295.96</v>
      </c>
      <c r="AZ17" s="6">
        <v>300.16</v>
      </c>
      <c r="BA17" s="6">
        <v>304.84</v>
      </c>
      <c r="BB17" s="6">
        <v>310</v>
      </c>
      <c r="BC17" s="6">
        <v>315.6</v>
      </c>
      <c r="BD17" s="6">
        <v>321.61</v>
      </c>
      <c r="BE17" s="6">
        <v>327.97</v>
      </c>
      <c r="BF17" s="6">
        <v>334.59</v>
      </c>
      <c r="BG17" s="6">
        <v>341.4</v>
      </c>
      <c r="BH17" s="6">
        <v>346.53</v>
      </c>
      <c r="BI17" s="6">
        <v>353.7</v>
      </c>
      <c r="BJ17" s="6">
        <v>362.36</v>
      </c>
      <c r="BK17" s="6">
        <v>371.97</v>
      </c>
      <c r="BL17" s="6">
        <v>382</v>
      </c>
      <c r="BM17" s="6">
        <v>392.64</v>
      </c>
      <c r="BN17" s="6">
        <v>403.56</v>
      </c>
      <c r="BO17" s="6">
        <v>415.32</v>
      </c>
      <c r="BP17" s="6">
        <v>427.79</v>
      </c>
      <c r="BQ17" s="6">
        <v>441</v>
      </c>
    </row>
    <row r="18" spans="1:69" ht="12.75">
      <c r="A18" s="5" t="s">
        <v>17</v>
      </c>
      <c r="B18" s="5">
        <v>999</v>
      </c>
      <c r="C18" s="5">
        <v>999</v>
      </c>
      <c r="D18" s="5"/>
      <c r="AW18" s="6">
        <v>2313</v>
      </c>
      <c r="AX18" s="6">
        <v>2368.83</v>
      </c>
      <c r="AY18" s="6">
        <v>2426.11</v>
      </c>
      <c r="AZ18" s="6">
        <v>2484.87</v>
      </c>
      <c r="BA18" s="6">
        <v>2545.15</v>
      </c>
      <c r="BB18" s="6">
        <v>2607</v>
      </c>
      <c r="BC18" s="6">
        <v>2670.5</v>
      </c>
      <c r="BD18" s="6">
        <v>2735.7</v>
      </c>
      <c r="BE18" s="6">
        <v>2802.65</v>
      </c>
      <c r="BF18" s="6">
        <v>2871.4</v>
      </c>
      <c r="BG18" s="6">
        <v>2942</v>
      </c>
      <c r="BH18" s="6">
        <v>3012.28</v>
      </c>
      <c r="BI18" s="6">
        <v>3082.12</v>
      </c>
      <c r="BJ18" s="6">
        <v>3151.43</v>
      </c>
      <c r="BK18" s="6">
        <v>3220.09</v>
      </c>
      <c r="BL18" s="6">
        <v>3288</v>
      </c>
      <c r="BM18" s="6">
        <v>3354.09</v>
      </c>
      <c r="BN18" s="6">
        <v>3528.62</v>
      </c>
      <c r="BO18" s="6">
        <v>3603.4</v>
      </c>
      <c r="BP18" s="6"/>
      <c r="BQ18" s="6"/>
    </row>
    <row r="19" spans="1:69" ht="12.75">
      <c r="A19" s="5" t="s">
        <v>18</v>
      </c>
      <c r="B19" s="5">
        <f t="shared" si="0"/>
        <v>0.0006020000000000001</v>
      </c>
      <c r="C19" s="5" t="e">
        <f>AVERAGE(#REF!)*1000</f>
        <v>#REF!</v>
      </c>
      <c r="D19" s="5"/>
      <c r="K19" s="3">
        <v>0.154</v>
      </c>
      <c r="L19" s="3">
        <v>0.174</v>
      </c>
      <c r="M19" s="3">
        <v>0.21</v>
      </c>
      <c r="N19" s="3">
        <v>0.252</v>
      </c>
      <c r="O19" s="3">
        <v>0.286</v>
      </c>
      <c r="P19" s="3">
        <v>0.306</v>
      </c>
      <c r="Q19" s="3">
        <v>0.306</v>
      </c>
      <c r="R19" s="3">
        <v>0.304</v>
      </c>
      <c r="S19" s="3">
        <v>0.804</v>
      </c>
      <c r="T19" s="3">
        <v>1.157</v>
      </c>
      <c r="U19" s="3">
        <v>1.211</v>
      </c>
      <c r="V19" s="3">
        <v>1.238</v>
      </c>
      <c r="W19" s="3">
        <v>1.014</v>
      </c>
      <c r="X19" s="3">
        <v>0.824</v>
      </c>
      <c r="Y19" s="3">
        <v>0.79</v>
      </c>
      <c r="AE19" s="3">
        <v>536783</v>
      </c>
      <c r="AG19" s="3">
        <v>301660</v>
      </c>
      <c r="AH19" s="3">
        <v>365389</v>
      </c>
      <c r="AI19" s="3">
        <v>463971</v>
      </c>
      <c r="AJ19" s="3">
        <v>573726</v>
      </c>
      <c r="AK19" s="3">
        <v>738962</v>
      </c>
      <c r="AL19" s="3">
        <v>813000</v>
      </c>
      <c r="AM19" s="3">
        <v>817390</v>
      </c>
      <c r="AN19" s="3">
        <v>1021000</v>
      </c>
      <c r="AO19" s="3">
        <v>3796400</v>
      </c>
      <c r="AP19" s="3">
        <v>5648753</v>
      </c>
      <c r="AQ19" s="3">
        <v>5010750</v>
      </c>
      <c r="AR19" s="3">
        <v>5066035</v>
      </c>
      <c r="AS19" s="3">
        <v>4080700</v>
      </c>
      <c r="AT19" s="3">
        <v>3008362</v>
      </c>
      <c r="AU19" s="3">
        <v>3837179</v>
      </c>
      <c r="AW19" s="6">
        <v>4477</v>
      </c>
      <c r="AX19" s="6">
        <v>4592.59</v>
      </c>
      <c r="AY19" s="6">
        <v>4720.48</v>
      </c>
      <c r="AZ19" s="6">
        <v>4855.42</v>
      </c>
      <c r="BA19" s="6">
        <v>4988.89</v>
      </c>
      <c r="BB19" s="6">
        <v>5116</v>
      </c>
      <c r="BC19" s="6">
        <v>5242.97</v>
      </c>
      <c r="BD19" s="6">
        <v>5369.62</v>
      </c>
      <c r="BE19" s="6">
        <v>5495.8</v>
      </c>
      <c r="BF19" s="6">
        <v>5621.32</v>
      </c>
      <c r="BG19" s="6">
        <v>5746</v>
      </c>
      <c r="BH19" s="6">
        <v>5891.08</v>
      </c>
      <c r="BI19" s="6">
        <v>6057.95</v>
      </c>
      <c r="BJ19" s="6">
        <v>6248.25</v>
      </c>
      <c r="BK19" s="6">
        <v>6463.87</v>
      </c>
      <c r="BL19" s="6">
        <v>6707</v>
      </c>
      <c r="BM19" s="6">
        <v>6893.71</v>
      </c>
      <c r="BN19" s="6">
        <v>7085.62</v>
      </c>
      <c r="BO19" s="6">
        <v>7282.87</v>
      </c>
      <c r="BP19" s="6">
        <v>7485.61</v>
      </c>
      <c r="BQ19" s="6">
        <v>7694</v>
      </c>
    </row>
    <row r="20" spans="1:69" ht="12.75">
      <c r="A20" s="5" t="s">
        <v>19</v>
      </c>
      <c r="B20" s="5">
        <f t="shared" si="0"/>
        <v>0.016470000000000002</v>
      </c>
      <c r="C20" s="5" t="e">
        <f>AVERAGE(#REF!)*1000</f>
        <v>#REF!</v>
      </c>
      <c r="D20" s="5"/>
      <c r="E20" s="3">
        <v>16.572</v>
      </c>
      <c r="F20" s="3">
        <v>16.059</v>
      </c>
      <c r="G20" s="3">
        <v>15.01</v>
      </c>
      <c r="H20" s="3">
        <v>10.683</v>
      </c>
      <c r="I20" s="3">
        <v>9.376</v>
      </c>
      <c r="J20" s="3">
        <v>10.992</v>
      </c>
      <c r="K20" s="3">
        <v>12.404</v>
      </c>
      <c r="L20" s="3">
        <v>14.038</v>
      </c>
      <c r="M20" s="3">
        <v>14.993</v>
      </c>
      <c r="N20" s="3">
        <v>17.128</v>
      </c>
      <c r="O20" s="3">
        <v>17.062</v>
      </c>
      <c r="P20" s="3">
        <v>17.788</v>
      </c>
      <c r="Q20" s="3">
        <v>18.839</v>
      </c>
      <c r="R20" s="3">
        <v>20.473</v>
      </c>
      <c r="V20" s="3">
        <v>23.198</v>
      </c>
      <c r="W20" s="3">
        <v>23.15</v>
      </c>
      <c r="X20" s="3">
        <v>22.225</v>
      </c>
      <c r="AA20" s="3">
        <v>158665000</v>
      </c>
      <c r="AB20" s="3">
        <v>150073000</v>
      </c>
      <c r="AC20" s="3">
        <v>147688000</v>
      </c>
      <c r="AD20" s="3">
        <v>107678000</v>
      </c>
      <c r="AE20" s="3">
        <v>99550000</v>
      </c>
      <c r="AF20" s="3">
        <v>122078640</v>
      </c>
      <c r="AG20" s="3">
        <v>141378250</v>
      </c>
      <c r="AH20" s="3">
        <v>163709180</v>
      </c>
      <c r="AI20" s="3">
        <v>178591120</v>
      </c>
      <c r="AJ20" s="3">
        <v>208800860</v>
      </c>
      <c r="AK20" s="3">
        <v>211821100</v>
      </c>
      <c r="AL20" s="3">
        <v>225754530</v>
      </c>
      <c r="AM20" s="3">
        <v>244076980</v>
      </c>
      <c r="AN20" s="3">
        <v>271085240</v>
      </c>
      <c r="AO20" s="3">
        <v>283918720</v>
      </c>
      <c r="AP20" s="3">
        <v>294279230</v>
      </c>
      <c r="AR20" s="3">
        <v>330635440</v>
      </c>
      <c r="AS20" s="3">
        <v>334415000</v>
      </c>
      <c r="AT20" s="3">
        <v>325779110</v>
      </c>
      <c r="AU20" s="3">
        <v>313053200</v>
      </c>
      <c r="AW20" s="6">
        <v>11147</v>
      </c>
      <c r="AX20" s="6">
        <v>11316.97</v>
      </c>
      <c r="AY20" s="6">
        <v>11491.41</v>
      </c>
      <c r="AZ20" s="6">
        <v>11670.91</v>
      </c>
      <c r="BA20" s="6">
        <v>11855.97</v>
      </c>
      <c r="BB20" s="6">
        <v>12047</v>
      </c>
      <c r="BC20" s="6">
        <v>12244.21</v>
      </c>
      <c r="BD20" s="6">
        <v>12447.79</v>
      </c>
      <c r="BE20" s="6">
        <v>12657.98</v>
      </c>
      <c r="BF20" s="6">
        <v>12874.97</v>
      </c>
      <c r="BG20" s="6">
        <v>13099</v>
      </c>
      <c r="BH20" s="6">
        <v>13319.7</v>
      </c>
      <c r="BI20" s="6">
        <v>13544.9</v>
      </c>
      <c r="BJ20" s="6">
        <v>13771.2</v>
      </c>
      <c r="BK20" s="6">
        <v>13994.4</v>
      </c>
      <c r="BL20" s="6">
        <v>14210.4</v>
      </c>
      <c r="BM20" s="6">
        <v>14418.8</v>
      </c>
      <c r="BN20" s="6">
        <v>14622.4</v>
      </c>
      <c r="BO20" s="6">
        <v>14821.7</v>
      </c>
      <c r="BP20" s="6">
        <v>15017.8</v>
      </c>
      <c r="BQ20" s="6">
        <v>15211.3</v>
      </c>
    </row>
    <row r="21" spans="1:69" ht="12.75">
      <c r="A21" s="5" t="s">
        <v>20</v>
      </c>
      <c r="B21" s="5">
        <f t="shared" si="0"/>
        <v>0.004183777777777778</v>
      </c>
      <c r="C21" s="5" t="e">
        <f>AVERAGE(#REF!)*1000</f>
        <v>#REF!</v>
      </c>
      <c r="D21" s="5"/>
      <c r="I21" s="3">
        <v>5.292</v>
      </c>
      <c r="K21" s="3">
        <v>4.847</v>
      </c>
      <c r="L21" s="3">
        <v>4.941</v>
      </c>
      <c r="M21" s="3">
        <v>5.038</v>
      </c>
      <c r="N21" s="3">
        <v>4.667</v>
      </c>
      <c r="O21" s="3">
        <v>4.996</v>
      </c>
      <c r="S21" s="3">
        <v>1.997</v>
      </c>
      <c r="T21" s="3">
        <v>2.73</v>
      </c>
      <c r="U21" s="3">
        <v>3.146</v>
      </c>
      <c r="AE21" s="3">
        <v>152847000</v>
      </c>
      <c r="AG21" s="3">
        <v>119770000</v>
      </c>
      <c r="AH21" s="3">
        <v>126024000</v>
      </c>
      <c r="AI21" s="3">
        <v>131650000</v>
      </c>
      <c r="AJ21" s="3">
        <v>139720000</v>
      </c>
      <c r="AK21" s="3">
        <v>148590220</v>
      </c>
      <c r="AO21" s="3">
        <v>53040000</v>
      </c>
      <c r="AP21" s="3">
        <v>85692000</v>
      </c>
      <c r="AQ21" s="3">
        <v>102873520</v>
      </c>
      <c r="AR21" s="3">
        <v>75338326</v>
      </c>
      <c r="AW21" s="6">
        <v>28447</v>
      </c>
      <c r="AX21" s="6">
        <v>29092.87</v>
      </c>
      <c r="AY21" s="6">
        <v>29732.74</v>
      </c>
      <c r="AZ21" s="6">
        <v>30370.86</v>
      </c>
      <c r="BA21" s="6">
        <v>31011.53</v>
      </c>
      <c r="BB21" s="6">
        <v>31659</v>
      </c>
      <c r="BC21" s="6">
        <v>32310.43</v>
      </c>
      <c r="BD21" s="6">
        <v>32962.98</v>
      </c>
      <c r="BE21" s="6">
        <v>33620.9</v>
      </c>
      <c r="BF21" s="6">
        <v>34288.488</v>
      </c>
      <c r="BG21" s="6">
        <v>34970</v>
      </c>
      <c r="BH21" s="6">
        <v>35662.592</v>
      </c>
      <c r="BI21" s="6">
        <v>36363.42</v>
      </c>
      <c r="BJ21" s="6">
        <v>37076.74</v>
      </c>
      <c r="BK21" s="6">
        <v>37806.848</v>
      </c>
      <c r="BL21" s="6">
        <v>38558</v>
      </c>
      <c r="BM21" s="6">
        <v>39285</v>
      </c>
      <c r="BN21" s="6">
        <v>40042</v>
      </c>
      <c r="BO21" s="6">
        <v>40804</v>
      </c>
      <c r="BP21" s="6">
        <v>41539</v>
      </c>
      <c r="BQ21" s="6">
        <v>42299.3</v>
      </c>
    </row>
    <row r="22" spans="1:69" ht="12.75">
      <c r="A22" s="5" t="s">
        <v>206</v>
      </c>
      <c r="B22" s="5">
        <f t="shared" si="0"/>
        <v>0.0010151249999999998</v>
      </c>
      <c r="C22" s="5" t="e">
        <f>AVERAGE(#REF!)*1000</f>
        <v>#REF!</v>
      </c>
      <c r="D22" s="5"/>
      <c r="F22" s="3">
        <v>1.029</v>
      </c>
      <c r="G22" s="3">
        <v>0.915</v>
      </c>
      <c r="I22" s="3">
        <v>1.389</v>
      </c>
      <c r="J22" s="3">
        <v>1.331</v>
      </c>
      <c r="K22" s="3">
        <v>0.8</v>
      </c>
      <c r="L22" s="3">
        <v>0.747</v>
      </c>
      <c r="N22" s="3">
        <v>0.971</v>
      </c>
      <c r="O22" s="3">
        <v>0.939</v>
      </c>
      <c r="AA22" s="3">
        <v>47459300</v>
      </c>
      <c r="AB22" s="3">
        <v>21225736</v>
      </c>
      <c r="AC22" s="3">
        <v>19135430</v>
      </c>
      <c r="AE22" s="3">
        <v>35853354</v>
      </c>
      <c r="AF22" s="3">
        <v>34503405</v>
      </c>
      <c r="AG22" s="3">
        <v>23042341</v>
      </c>
      <c r="AH22" s="3">
        <v>22723700</v>
      </c>
      <c r="AJ22" s="3">
        <v>25831221</v>
      </c>
      <c r="AK22" s="3">
        <v>25831221</v>
      </c>
      <c r="AW22" s="6">
        <v>27009</v>
      </c>
      <c r="AX22" s="6">
        <v>27842.73</v>
      </c>
      <c r="AY22" s="6">
        <v>28731.42</v>
      </c>
      <c r="AZ22" s="6">
        <v>29669.26</v>
      </c>
      <c r="BA22" s="6">
        <v>30650.39</v>
      </c>
      <c r="BB22" s="6">
        <v>31669</v>
      </c>
      <c r="BC22" s="6">
        <v>32728.97</v>
      </c>
      <c r="BD22" s="6">
        <v>33834.18</v>
      </c>
      <c r="BE22" s="6">
        <v>34978.82</v>
      </c>
      <c r="BF22" s="6">
        <v>36157.032</v>
      </c>
      <c r="BG22" s="6">
        <v>37363</v>
      </c>
      <c r="BH22" s="6">
        <v>38598.9</v>
      </c>
      <c r="BI22" s="6">
        <v>39865.048</v>
      </c>
      <c r="BJ22" s="6">
        <v>41161.76</v>
      </c>
      <c r="BK22" s="6">
        <v>42489.32</v>
      </c>
      <c r="BL22" s="6">
        <v>43848</v>
      </c>
      <c r="BM22" s="6">
        <v>45254.152</v>
      </c>
      <c r="BN22" s="6">
        <v>46753.568</v>
      </c>
      <c r="BO22" s="6"/>
      <c r="BP22" s="6"/>
      <c r="BQ22" s="6"/>
    </row>
    <row r="23" spans="1:69" ht="12.75">
      <c r="A23" s="5" t="s">
        <v>200</v>
      </c>
      <c r="B23" s="5">
        <f t="shared" si="0"/>
        <v>0.003838</v>
      </c>
      <c r="C23" s="5" t="e">
        <f>AVERAGE(#REF!)*1000</f>
        <v>#REF!</v>
      </c>
      <c r="D23" s="5"/>
      <c r="F23" s="3">
        <v>11.5</v>
      </c>
      <c r="G23" s="3">
        <v>7.348</v>
      </c>
      <c r="H23" s="3">
        <v>5.117</v>
      </c>
      <c r="J23" s="3">
        <v>3.662</v>
      </c>
      <c r="M23" s="3">
        <v>0.822</v>
      </c>
      <c r="N23" s="3">
        <v>1.064</v>
      </c>
      <c r="O23" s="3">
        <v>0.765</v>
      </c>
      <c r="S23" s="3">
        <v>0.426</v>
      </c>
      <c r="AB23" s="3">
        <v>8081100</v>
      </c>
      <c r="AC23" s="3">
        <v>10438674</v>
      </c>
      <c r="AD23" s="3">
        <v>5943322</v>
      </c>
      <c r="AF23" s="3">
        <v>327336</v>
      </c>
      <c r="AI23" s="3">
        <v>1153430</v>
      </c>
      <c r="AJ23" s="3">
        <v>1051810</v>
      </c>
      <c r="AK23" s="3">
        <v>1164370</v>
      </c>
      <c r="AM23" s="3">
        <v>3240460</v>
      </c>
      <c r="AO23" s="3">
        <v>390240</v>
      </c>
      <c r="AW23" s="6">
        <v>1669</v>
      </c>
      <c r="AX23" s="6">
        <v>1716.92</v>
      </c>
      <c r="AY23" s="6">
        <v>1765.87</v>
      </c>
      <c r="AZ23" s="6">
        <v>1816.12</v>
      </c>
      <c r="BA23" s="6">
        <v>1868.08</v>
      </c>
      <c r="BB23" s="6">
        <v>1922</v>
      </c>
      <c r="BC23" s="6">
        <v>1977.83</v>
      </c>
      <c r="BD23" s="6">
        <v>2035.55</v>
      </c>
      <c r="BE23" s="6">
        <v>2095.17</v>
      </c>
      <c r="BF23" s="6">
        <v>2156.67</v>
      </c>
      <c r="BG23" s="6">
        <v>2220</v>
      </c>
      <c r="BH23" s="6">
        <v>2284.92</v>
      </c>
      <c r="BI23" s="6">
        <v>2351.44</v>
      </c>
      <c r="BJ23" s="6">
        <v>2419.61</v>
      </c>
      <c r="BK23" s="6">
        <v>2489.45</v>
      </c>
      <c r="BL23" s="6">
        <v>2561</v>
      </c>
      <c r="BM23" s="6">
        <v>2633.72</v>
      </c>
      <c r="BN23" s="6">
        <v>2707.6</v>
      </c>
      <c r="BO23" s="6">
        <v>2782.62</v>
      </c>
      <c r="BP23" s="6">
        <v>2933.76</v>
      </c>
      <c r="BQ23" s="6">
        <v>3018</v>
      </c>
    </row>
    <row r="24" spans="1:69" ht="12.75">
      <c r="A24" s="5" t="s">
        <v>23</v>
      </c>
      <c r="B24" s="5">
        <f t="shared" si="0"/>
        <v>0.008556142857142858</v>
      </c>
      <c r="C24" s="5" t="e">
        <f>AVERAGE(#REF!)*1000</f>
        <v>#REF!</v>
      </c>
      <c r="D24" s="5"/>
      <c r="H24" s="3">
        <v>18.929</v>
      </c>
      <c r="I24" s="3">
        <v>20.422</v>
      </c>
      <c r="J24" s="3">
        <v>7.039</v>
      </c>
      <c r="N24" s="3">
        <v>3.867</v>
      </c>
      <c r="O24" s="3">
        <v>10.401</v>
      </c>
      <c r="Q24" s="3">
        <v>4.557</v>
      </c>
      <c r="R24" s="3">
        <v>6.895</v>
      </c>
      <c r="S24" s="3">
        <v>8.322</v>
      </c>
      <c r="T24" s="3">
        <v>8.119</v>
      </c>
      <c r="U24" s="3">
        <v>6.508</v>
      </c>
      <c r="V24" s="3">
        <v>6.536</v>
      </c>
      <c r="W24" s="3">
        <v>4.654</v>
      </c>
      <c r="X24" s="3">
        <v>7.028</v>
      </c>
      <c r="Y24" s="3">
        <v>6.509</v>
      </c>
      <c r="AD24" s="3">
        <v>42420324</v>
      </c>
      <c r="AE24" s="3">
        <v>47754216</v>
      </c>
      <c r="AF24" s="3">
        <v>13396092</v>
      </c>
      <c r="AJ24" s="3">
        <v>3316900</v>
      </c>
      <c r="AK24" s="3">
        <v>21226300</v>
      </c>
      <c r="AM24" s="3">
        <v>12317834</v>
      </c>
      <c r="AN24" s="3">
        <v>12292448</v>
      </c>
      <c r="AO24" s="3">
        <v>16351623</v>
      </c>
      <c r="AP24" s="3">
        <v>16351623</v>
      </c>
      <c r="AQ24" s="3">
        <v>17931108</v>
      </c>
      <c r="AR24" s="3">
        <v>19291774</v>
      </c>
      <c r="AS24" s="3">
        <v>14239704</v>
      </c>
      <c r="AT24" s="3">
        <v>22849848</v>
      </c>
      <c r="AU24" s="3">
        <v>21271125</v>
      </c>
      <c r="AW24" s="6">
        <v>2284</v>
      </c>
      <c r="AX24" s="6">
        <v>2353.78</v>
      </c>
      <c r="AY24" s="6">
        <v>2425.1</v>
      </c>
      <c r="AZ24" s="6">
        <v>2497.38</v>
      </c>
      <c r="BA24" s="6">
        <v>2569.86</v>
      </c>
      <c r="BB24" s="6">
        <v>2642</v>
      </c>
      <c r="BC24" s="6">
        <v>2713.69</v>
      </c>
      <c r="BD24" s="6">
        <v>2784.83</v>
      </c>
      <c r="BE24" s="6">
        <v>2855.29</v>
      </c>
      <c r="BF24" s="6">
        <v>2925.01</v>
      </c>
      <c r="BG24" s="6">
        <v>2994</v>
      </c>
      <c r="BH24" s="6">
        <v>3064</v>
      </c>
      <c r="BI24" s="6">
        <v>3132</v>
      </c>
      <c r="BJ24" s="6">
        <v>3199</v>
      </c>
      <c r="BK24" s="6">
        <v>3266</v>
      </c>
      <c r="BL24" s="6">
        <v>3333</v>
      </c>
      <c r="BM24" s="6">
        <v>3398</v>
      </c>
      <c r="BN24" s="6">
        <v>3576.91</v>
      </c>
      <c r="BO24" s="6">
        <v>3653.06</v>
      </c>
      <c r="BP24" s="6">
        <v>3731.07</v>
      </c>
      <c r="BQ24" s="6">
        <v>3811</v>
      </c>
    </row>
    <row r="25" spans="1:69" ht="12.75">
      <c r="A25" s="5" t="s">
        <v>24</v>
      </c>
      <c r="B25" s="5">
        <f t="shared" si="0"/>
        <v>0.003094615384615385</v>
      </c>
      <c r="C25" s="5" t="e">
        <f>AVERAGE(#REF!)*1000</f>
        <v>#REF!</v>
      </c>
      <c r="D25" s="5"/>
      <c r="F25" s="3">
        <v>5.449</v>
      </c>
      <c r="H25" s="3">
        <v>5.301</v>
      </c>
      <c r="K25" s="3">
        <v>3.865</v>
      </c>
      <c r="M25" s="3">
        <v>5.717</v>
      </c>
      <c r="N25" s="3">
        <v>2.902</v>
      </c>
      <c r="O25" s="3">
        <v>1.476</v>
      </c>
      <c r="P25" s="3">
        <v>2.657</v>
      </c>
      <c r="R25" s="3">
        <v>2.512</v>
      </c>
      <c r="S25" s="3">
        <v>2.478</v>
      </c>
      <c r="T25" s="3">
        <v>2.638</v>
      </c>
      <c r="U25" s="3">
        <v>2.579</v>
      </c>
      <c r="V25" s="3">
        <v>1.276</v>
      </c>
      <c r="X25" s="3">
        <v>1.38</v>
      </c>
      <c r="AB25" s="3">
        <v>34469200</v>
      </c>
      <c r="AD25" s="3">
        <v>37043511</v>
      </c>
      <c r="AE25" s="3">
        <v>30216600</v>
      </c>
      <c r="AG25" s="3">
        <v>27200950</v>
      </c>
      <c r="AI25" s="3">
        <v>41686263</v>
      </c>
      <c r="AJ25" s="3">
        <v>30468301</v>
      </c>
      <c r="AK25" s="3">
        <v>13139218</v>
      </c>
      <c r="AL25" s="3">
        <v>30273035</v>
      </c>
      <c r="AN25" s="3">
        <v>30440661</v>
      </c>
      <c r="AO25" s="3">
        <v>30391232</v>
      </c>
      <c r="AP25" s="3">
        <v>31349075</v>
      </c>
      <c r="AQ25" s="3">
        <v>31620138</v>
      </c>
      <c r="AR25" s="3">
        <v>13372011</v>
      </c>
      <c r="AT25" s="3">
        <v>15732306</v>
      </c>
      <c r="AW25" s="6">
        <v>8194</v>
      </c>
      <c r="AX25" s="6">
        <v>8514.29</v>
      </c>
      <c r="AY25" s="6">
        <v>8846.57</v>
      </c>
      <c r="AZ25" s="6">
        <v>9187.65</v>
      </c>
      <c r="BA25" s="6">
        <v>9532.52</v>
      </c>
      <c r="BB25" s="6">
        <v>9878</v>
      </c>
      <c r="BC25" s="6">
        <v>10226.25</v>
      </c>
      <c r="BD25" s="6">
        <v>10576.7</v>
      </c>
      <c r="BE25" s="6">
        <v>10928.72</v>
      </c>
      <c r="BF25" s="6">
        <v>11281.71</v>
      </c>
      <c r="BG25" s="6">
        <v>11635</v>
      </c>
      <c r="BH25" s="6">
        <v>11996.61</v>
      </c>
      <c r="BI25" s="6">
        <v>12366.63</v>
      </c>
      <c r="BJ25" s="6">
        <v>12745.14</v>
      </c>
      <c r="BK25" s="6">
        <v>13132.24</v>
      </c>
      <c r="BL25" s="6">
        <v>13528</v>
      </c>
      <c r="BM25" s="6">
        <v>13888.77</v>
      </c>
      <c r="BN25" s="6">
        <v>14731.84</v>
      </c>
      <c r="BO25" s="6">
        <v>15159.11</v>
      </c>
      <c r="BP25" s="6">
        <v>15586.39</v>
      </c>
      <c r="BQ25" s="6">
        <v>16013</v>
      </c>
    </row>
    <row r="26" spans="1:69" ht="12.75">
      <c r="A26" s="5" t="s">
        <v>25</v>
      </c>
      <c r="B26" s="5">
        <f t="shared" si="0"/>
        <v>0.31330825</v>
      </c>
      <c r="C26" s="5" t="e">
        <f>AVERAGE(#REF!)*1000</f>
        <v>#REF!</v>
      </c>
      <c r="D26" s="5"/>
      <c r="E26" s="3">
        <v>277.682</v>
      </c>
      <c r="F26" s="3">
        <v>276.636</v>
      </c>
      <c r="G26" s="3">
        <v>273.568</v>
      </c>
      <c r="H26" s="3">
        <v>275.467</v>
      </c>
      <c r="I26" s="3">
        <v>271.536</v>
      </c>
      <c r="J26" s="3">
        <v>293.969</v>
      </c>
      <c r="K26" s="3">
        <v>319.074</v>
      </c>
      <c r="L26" s="3">
        <v>324.915</v>
      </c>
      <c r="M26" s="3">
        <v>327.673</v>
      </c>
      <c r="N26" s="3">
        <v>330.02</v>
      </c>
      <c r="O26" s="3">
        <v>335.354</v>
      </c>
      <c r="P26" s="3">
        <v>336.163</v>
      </c>
      <c r="Q26" s="3">
        <v>352.389</v>
      </c>
      <c r="R26" s="3">
        <v>342.751</v>
      </c>
      <c r="S26" s="3">
        <v>340.865</v>
      </c>
      <c r="T26" s="3">
        <v>334.87</v>
      </c>
      <c r="AA26" s="3">
        <v>1360334000</v>
      </c>
      <c r="AB26" s="3">
        <v>1356100000</v>
      </c>
      <c r="AC26" s="3">
        <v>1336780000</v>
      </c>
      <c r="AD26" s="3">
        <v>1347983000</v>
      </c>
      <c r="AE26" s="3">
        <v>1324762000</v>
      </c>
      <c r="AF26" s="3">
        <v>1437946000</v>
      </c>
      <c r="AG26" s="3">
        <v>1566771000</v>
      </c>
      <c r="AH26" s="3">
        <v>1597470000</v>
      </c>
      <c r="AI26" s="3">
        <v>1613234000</v>
      </c>
      <c r="AJ26" s="3">
        <v>1622990000</v>
      </c>
      <c r="AK26" s="3">
        <v>1654904000</v>
      </c>
      <c r="AL26" s="3">
        <v>1663300000</v>
      </c>
      <c r="AM26" s="3">
        <v>1748700000</v>
      </c>
      <c r="AN26" s="3">
        <v>1666318000</v>
      </c>
      <c r="AO26" s="3">
        <v>1647224000</v>
      </c>
      <c r="AP26" s="3">
        <v>1620282000</v>
      </c>
      <c r="AQ26" s="3">
        <v>1667981000</v>
      </c>
      <c r="AR26" s="3">
        <v>1678384000</v>
      </c>
      <c r="AS26" s="3">
        <v>1685499000</v>
      </c>
      <c r="AT26" s="3">
        <v>1621519000</v>
      </c>
      <c r="AU26" s="3">
        <v>1722596000</v>
      </c>
      <c r="AW26" s="6">
        <v>5123</v>
      </c>
      <c r="AX26" s="6">
        <v>5122</v>
      </c>
      <c r="AY26" s="6">
        <v>5118</v>
      </c>
      <c r="AZ26" s="6">
        <v>5114</v>
      </c>
      <c r="BA26" s="6">
        <v>5112</v>
      </c>
      <c r="BB26" s="6">
        <v>5114</v>
      </c>
      <c r="BC26" s="6">
        <v>5121</v>
      </c>
      <c r="BD26" s="6">
        <v>5127</v>
      </c>
      <c r="BE26" s="6">
        <v>5130</v>
      </c>
      <c r="BF26" s="6">
        <v>5131</v>
      </c>
      <c r="BG26" s="6">
        <v>5138</v>
      </c>
      <c r="BH26" s="6">
        <v>5150</v>
      </c>
      <c r="BI26" s="6">
        <v>5166</v>
      </c>
      <c r="BJ26" s="6">
        <v>5185</v>
      </c>
      <c r="BK26" s="6">
        <v>5201</v>
      </c>
      <c r="BL26" s="6">
        <v>5222</v>
      </c>
      <c r="BM26" s="6">
        <v>5256</v>
      </c>
      <c r="BN26" s="6">
        <v>5280</v>
      </c>
      <c r="BO26" s="6">
        <v>5303</v>
      </c>
      <c r="BP26" s="6">
        <v>5321</v>
      </c>
      <c r="BQ26" s="6">
        <v>5338</v>
      </c>
    </row>
    <row r="27" spans="1:69" ht="12.75">
      <c r="A27" s="5" t="s">
        <v>26</v>
      </c>
      <c r="B27" s="5">
        <f t="shared" si="0"/>
        <v>0.001092</v>
      </c>
      <c r="C27" s="5" t="e">
        <f>AVERAGE(#REF!)*1000</f>
        <v>#REF!</v>
      </c>
      <c r="D27" s="5"/>
      <c r="E27" s="3">
        <v>2.209</v>
      </c>
      <c r="L27" s="3">
        <v>0.341</v>
      </c>
      <c r="X27" s="3">
        <v>0.726</v>
      </c>
      <c r="AA27" s="3">
        <v>4663200</v>
      </c>
      <c r="AH27" s="3">
        <v>1881600</v>
      </c>
      <c r="AT27" s="3">
        <v>2839451</v>
      </c>
      <c r="AW27" s="6">
        <v>5697</v>
      </c>
      <c r="AX27" s="6">
        <v>5829.68</v>
      </c>
      <c r="AY27" s="6">
        <v>5963.07</v>
      </c>
      <c r="AZ27" s="6">
        <v>6097.9</v>
      </c>
      <c r="BA27" s="6">
        <v>6235.34</v>
      </c>
      <c r="BB27" s="6">
        <v>6376</v>
      </c>
      <c r="BC27" s="6">
        <v>6519.38</v>
      </c>
      <c r="BD27" s="6">
        <v>6664.99</v>
      </c>
      <c r="BE27" s="6">
        <v>6812.4</v>
      </c>
      <c r="BF27" s="6">
        <v>6960.99</v>
      </c>
      <c r="BG27" s="6">
        <v>7110</v>
      </c>
      <c r="BH27" s="6">
        <v>7257.19</v>
      </c>
      <c r="BI27" s="6">
        <v>7402.33</v>
      </c>
      <c r="BJ27" s="6">
        <v>7545.18</v>
      </c>
      <c r="BK27" s="6">
        <v>7685.48</v>
      </c>
      <c r="BL27" s="6">
        <v>7823</v>
      </c>
      <c r="BM27" s="6">
        <v>7963.58</v>
      </c>
      <c r="BN27" s="6">
        <v>7967.93</v>
      </c>
      <c r="BO27" s="6">
        <v>8103.21</v>
      </c>
      <c r="BP27" s="6">
        <v>8238.27</v>
      </c>
      <c r="BQ27" s="6">
        <v>8373</v>
      </c>
    </row>
    <row r="28" spans="1:69" ht="12.75">
      <c r="A28" s="5" t="s">
        <v>27</v>
      </c>
      <c r="B28" s="5">
        <f t="shared" si="0"/>
        <v>0.0013170000000000002</v>
      </c>
      <c r="C28" s="5" t="e">
        <f>AVERAGE(#REF!)*1000</f>
        <v>#REF!</v>
      </c>
      <c r="D28" s="5"/>
      <c r="E28" s="3">
        <v>2.727</v>
      </c>
      <c r="F28" s="3">
        <v>2.299</v>
      </c>
      <c r="G28" s="3">
        <v>2.468</v>
      </c>
      <c r="H28" s="3">
        <v>2.394</v>
      </c>
      <c r="I28" s="3">
        <v>2.318</v>
      </c>
      <c r="K28" s="3">
        <v>1.332</v>
      </c>
      <c r="L28" s="3">
        <v>1.772</v>
      </c>
      <c r="M28" s="3">
        <v>1.75</v>
      </c>
      <c r="N28" s="3">
        <v>1.275</v>
      </c>
      <c r="O28" s="3">
        <v>0.954</v>
      </c>
      <c r="P28" s="3">
        <v>1.051</v>
      </c>
      <c r="Q28" s="3">
        <v>0.994</v>
      </c>
      <c r="R28" s="3">
        <v>0.919</v>
      </c>
      <c r="S28" s="3">
        <v>0.967</v>
      </c>
      <c r="T28" s="3">
        <v>0.823</v>
      </c>
      <c r="U28" s="3">
        <v>0.667</v>
      </c>
      <c r="V28" s="3">
        <v>0.498</v>
      </c>
      <c r="W28" s="3">
        <v>0.45</v>
      </c>
      <c r="X28" s="3">
        <v>0.373</v>
      </c>
      <c r="Y28" s="3">
        <v>0.309</v>
      </c>
      <c r="AA28" s="3">
        <v>8693000</v>
      </c>
      <c r="AB28" s="3">
        <v>7272000</v>
      </c>
      <c r="AC28" s="3">
        <v>7650200</v>
      </c>
      <c r="AD28" s="3">
        <v>7524100</v>
      </c>
      <c r="AE28" s="3">
        <v>7637700</v>
      </c>
      <c r="AG28" s="3">
        <v>6943800</v>
      </c>
      <c r="AH28" s="3">
        <v>9041100</v>
      </c>
      <c r="AI28" s="3">
        <v>8761000</v>
      </c>
      <c r="AJ28" s="3">
        <v>6160700</v>
      </c>
      <c r="AK28" s="3">
        <v>4697100</v>
      </c>
      <c r="AL28" s="3">
        <v>5399500</v>
      </c>
      <c r="AM28" s="3">
        <v>5913800</v>
      </c>
      <c r="AN28" s="3">
        <v>5357333</v>
      </c>
      <c r="AO28" s="3">
        <v>5629533</v>
      </c>
      <c r="AP28" s="3">
        <v>4878582</v>
      </c>
      <c r="AQ28" s="3">
        <v>4065119</v>
      </c>
      <c r="AR28" s="3">
        <v>2572600</v>
      </c>
      <c r="AS28" s="3">
        <v>2401247</v>
      </c>
      <c r="AT28" s="3">
        <v>1713503</v>
      </c>
      <c r="AU28" s="3">
        <v>1437238</v>
      </c>
      <c r="AW28" s="6">
        <v>7961</v>
      </c>
      <c r="AX28" s="6">
        <v>8183.36</v>
      </c>
      <c r="AY28" s="6">
        <v>8408.77</v>
      </c>
      <c r="AZ28" s="6">
        <v>8636.83</v>
      </c>
      <c r="BA28" s="6">
        <v>8867.07</v>
      </c>
      <c r="BB28" s="6">
        <v>9099</v>
      </c>
      <c r="BC28" s="6">
        <v>9332.09</v>
      </c>
      <c r="BD28" s="6">
        <v>9565.76</v>
      </c>
      <c r="BE28" s="6">
        <v>9799.41</v>
      </c>
      <c r="BF28" s="6">
        <v>10032.38</v>
      </c>
      <c r="BG28" s="6">
        <v>10264</v>
      </c>
      <c r="BH28" s="6">
        <v>10498.23</v>
      </c>
      <c r="BI28" s="6">
        <v>10735.02</v>
      </c>
      <c r="BJ28" s="6">
        <v>10974.29</v>
      </c>
      <c r="BK28" s="6">
        <v>11215.97</v>
      </c>
      <c r="BL28" s="6">
        <v>11460</v>
      </c>
      <c r="BM28" s="6">
        <v>11698</v>
      </c>
      <c r="BN28" s="6">
        <v>11937</v>
      </c>
      <c r="BO28" s="6">
        <v>12175</v>
      </c>
      <c r="BP28" s="6">
        <v>12412</v>
      </c>
      <c r="BQ28" s="6">
        <v>12646</v>
      </c>
    </row>
    <row r="29" spans="1:69" ht="12.75">
      <c r="A29" s="5" t="s">
        <v>99</v>
      </c>
      <c r="B29" s="5">
        <f t="shared" si="0"/>
        <v>0.00496685</v>
      </c>
      <c r="C29" s="5" t="e">
        <f>AVERAGE(#REF!)*1000</f>
        <v>#REF!</v>
      </c>
      <c r="D29" s="5"/>
      <c r="E29" s="3">
        <v>7.005</v>
      </c>
      <c r="F29" s="3">
        <v>6.772</v>
      </c>
      <c r="G29" s="3">
        <v>6.52</v>
      </c>
      <c r="H29" s="3">
        <v>6.851</v>
      </c>
      <c r="I29" s="3">
        <v>7.023</v>
      </c>
      <c r="J29" s="3">
        <v>7.752</v>
      </c>
      <c r="K29" s="3">
        <v>6.573</v>
      </c>
      <c r="L29" s="3">
        <v>6.413</v>
      </c>
      <c r="M29" s="3">
        <v>6.357</v>
      </c>
      <c r="N29" s="3">
        <v>7.175</v>
      </c>
      <c r="O29" s="3">
        <v>3.455</v>
      </c>
      <c r="P29" s="3">
        <v>3.104</v>
      </c>
      <c r="Q29" s="3">
        <v>3.031</v>
      </c>
      <c r="R29" s="3">
        <v>1.754</v>
      </c>
      <c r="S29" s="3">
        <v>2.895</v>
      </c>
      <c r="T29" s="3">
        <v>3.412</v>
      </c>
      <c r="U29" s="3">
        <v>3.405</v>
      </c>
      <c r="V29" s="3">
        <v>3.356</v>
      </c>
      <c r="W29" s="3">
        <v>3.3</v>
      </c>
      <c r="Y29" s="3">
        <v>3.184</v>
      </c>
      <c r="AA29" s="3">
        <v>202943000</v>
      </c>
      <c r="AB29" s="3">
        <v>205213000</v>
      </c>
      <c r="AC29" s="3">
        <v>197535000</v>
      </c>
      <c r="AD29" s="3">
        <v>199924000</v>
      </c>
      <c r="AE29" s="3">
        <v>206316000</v>
      </c>
      <c r="AF29" s="3">
        <v>250305000</v>
      </c>
      <c r="AG29" s="3">
        <v>243433000</v>
      </c>
      <c r="AH29" s="3">
        <v>253363000</v>
      </c>
      <c r="AI29" s="3">
        <v>258350000</v>
      </c>
      <c r="AJ29" s="3">
        <v>302946000</v>
      </c>
      <c r="AK29" s="3">
        <v>106855000</v>
      </c>
      <c r="AL29" s="3">
        <v>101743000</v>
      </c>
      <c r="AM29" s="3">
        <v>101153000</v>
      </c>
      <c r="AN29" s="3">
        <v>89668000</v>
      </c>
      <c r="AO29" s="3">
        <v>123422000</v>
      </c>
      <c r="AP29" s="3">
        <v>127809000</v>
      </c>
      <c r="AQ29" s="3">
        <v>129396000</v>
      </c>
      <c r="AR29" s="3">
        <v>129400000</v>
      </c>
      <c r="AS29" s="3">
        <v>129686000</v>
      </c>
      <c r="AU29" s="3">
        <v>130063000</v>
      </c>
      <c r="AW29" s="6">
        <v>40875</v>
      </c>
      <c r="AX29" s="6">
        <v>41935.808</v>
      </c>
      <c r="AY29" s="6">
        <v>43035.488</v>
      </c>
      <c r="AZ29" s="6">
        <v>44168.728</v>
      </c>
      <c r="BA29" s="6">
        <v>45329.488</v>
      </c>
      <c r="BB29" s="6">
        <v>46511</v>
      </c>
      <c r="BC29" s="6">
        <v>47695.84</v>
      </c>
      <c r="BD29" s="6">
        <v>48882.712</v>
      </c>
      <c r="BE29" s="6">
        <v>50070.272</v>
      </c>
      <c r="BF29" s="6">
        <v>51257.168</v>
      </c>
      <c r="BG29" s="6">
        <v>52442</v>
      </c>
      <c r="BH29" s="6">
        <v>53616.928</v>
      </c>
      <c r="BI29" s="6">
        <v>54780.088</v>
      </c>
      <c r="BJ29" s="6">
        <v>55929.592</v>
      </c>
      <c r="BK29" s="6">
        <v>57063.528</v>
      </c>
      <c r="BL29" s="6">
        <v>58180</v>
      </c>
      <c r="BM29" s="6">
        <v>59272</v>
      </c>
      <c r="BN29" s="6">
        <v>60416.24</v>
      </c>
      <c r="BO29" s="6">
        <v>61580</v>
      </c>
      <c r="BP29" s="6">
        <v>62770</v>
      </c>
      <c r="BQ29" s="6">
        <v>63976</v>
      </c>
    </row>
    <row r="30" spans="1:69" ht="12.75">
      <c r="A30" s="5" t="s">
        <v>29</v>
      </c>
      <c r="B30" s="5">
        <f t="shared" si="0"/>
        <v>0.0022579523809523813</v>
      </c>
      <c r="C30" s="5" t="e">
        <f>AVERAGE(#REF!)*1000</f>
        <v>#REF!</v>
      </c>
      <c r="D30" s="5"/>
      <c r="E30" s="3">
        <v>3.358</v>
      </c>
      <c r="F30" s="3">
        <v>3.683</v>
      </c>
      <c r="G30" s="3">
        <v>5.69</v>
      </c>
      <c r="H30" s="3">
        <v>3.715</v>
      </c>
      <c r="I30" s="3">
        <v>3.788</v>
      </c>
      <c r="J30" s="3">
        <v>1.861</v>
      </c>
      <c r="K30" s="3">
        <v>1.63</v>
      </c>
      <c r="L30" s="3">
        <v>1.614</v>
      </c>
      <c r="M30" s="3">
        <v>1.688</v>
      </c>
      <c r="N30" s="3">
        <v>2.254</v>
      </c>
      <c r="O30" s="3">
        <v>1.693</v>
      </c>
      <c r="P30" s="3">
        <v>1.626</v>
      </c>
      <c r="Q30" s="3">
        <v>1.538</v>
      </c>
      <c r="R30" s="3">
        <v>1.659</v>
      </c>
      <c r="S30" s="3">
        <v>2.168</v>
      </c>
      <c r="T30" s="3">
        <v>1.872</v>
      </c>
      <c r="U30" s="3">
        <v>1.825</v>
      </c>
      <c r="V30" s="3">
        <v>1.837</v>
      </c>
      <c r="W30" s="3">
        <v>1.908</v>
      </c>
      <c r="X30" s="3">
        <v>1.123</v>
      </c>
      <c r="Y30" s="3">
        <v>0.887</v>
      </c>
      <c r="AA30" s="3">
        <v>8045400</v>
      </c>
      <c r="AB30" s="3">
        <v>9114600</v>
      </c>
      <c r="AC30" s="3">
        <v>17733194</v>
      </c>
      <c r="AD30" s="3">
        <v>12078077</v>
      </c>
      <c r="AE30" s="3">
        <v>12319637</v>
      </c>
      <c r="AF30" s="3">
        <v>2649000</v>
      </c>
      <c r="AG30" s="3">
        <v>2327900</v>
      </c>
      <c r="AH30" s="3">
        <v>2010000</v>
      </c>
      <c r="AI30" s="3">
        <v>3507049</v>
      </c>
      <c r="AJ30" s="3">
        <v>5689900</v>
      </c>
      <c r="AK30" s="3">
        <v>3339500</v>
      </c>
      <c r="AL30" s="3">
        <v>3394200</v>
      </c>
      <c r="AM30" s="3">
        <v>3638360</v>
      </c>
      <c r="AN30" s="3">
        <v>4822486</v>
      </c>
      <c r="AO30" s="3">
        <v>7202989</v>
      </c>
      <c r="AP30" s="3">
        <v>6058136</v>
      </c>
      <c r="AQ30" s="3">
        <v>6182414</v>
      </c>
      <c r="AR30" s="3">
        <v>7211135</v>
      </c>
      <c r="AS30" s="3">
        <v>6216502</v>
      </c>
      <c r="AT30" s="3">
        <v>4418996</v>
      </c>
      <c r="AU30" s="3">
        <v>3743949</v>
      </c>
      <c r="AW30" s="6">
        <v>4586</v>
      </c>
      <c r="AX30" s="6">
        <v>4639.07</v>
      </c>
      <c r="AY30" s="6">
        <v>4675.04</v>
      </c>
      <c r="AZ30" s="6">
        <v>4701.39</v>
      </c>
      <c r="BA30" s="6">
        <v>4730.06</v>
      </c>
      <c r="BB30" s="6">
        <v>4769</v>
      </c>
      <c r="BC30" s="6">
        <v>4846</v>
      </c>
      <c r="BD30" s="6">
        <v>4934</v>
      </c>
      <c r="BE30" s="6">
        <v>4942.27</v>
      </c>
      <c r="BF30" s="6">
        <v>5020.79</v>
      </c>
      <c r="BG30" s="6">
        <v>5110</v>
      </c>
      <c r="BH30" s="6">
        <v>5206.26</v>
      </c>
      <c r="BI30" s="6">
        <v>5309.9</v>
      </c>
      <c r="BJ30" s="6">
        <v>5421.3</v>
      </c>
      <c r="BK30" s="6">
        <v>5540.86</v>
      </c>
      <c r="BL30" s="6">
        <v>5669</v>
      </c>
      <c r="BM30" s="6">
        <v>5798</v>
      </c>
      <c r="BN30" s="6">
        <v>5911</v>
      </c>
      <c r="BO30" s="6">
        <v>6035</v>
      </c>
      <c r="BP30" s="6">
        <v>6153.74</v>
      </c>
      <c r="BQ30" s="6">
        <v>6276</v>
      </c>
    </row>
    <row r="31" spans="1:69" ht="12.75">
      <c r="A31" s="5" t="s">
        <v>30</v>
      </c>
      <c r="B31" s="5">
        <f t="shared" si="0"/>
        <v>0.0004618571428571428</v>
      </c>
      <c r="C31" s="5" t="e">
        <f>AVERAGE(#REF!)*1000</f>
        <v>#REF!</v>
      </c>
      <c r="D31" s="5"/>
      <c r="I31" s="3">
        <v>0.591</v>
      </c>
      <c r="L31" s="3">
        <v>0.631</v>
      </c>
      <c r="M31" s="3">
        <v>0.61</v>
      </c>
      <c r="N31" s="3">
        <v>0.618</v>
      </c>
      <c r="O31" s="3">
        <v>0.575</v>
      </c>
      <c r="Q31" s="3">
        <v>0.533</v>
      </c>
      <c r="R31" s="3">
        <v>0.384</v>
      </c>
      <c r="S31" s="3">
        <v>0.391</v>
      </c>
      <c r="T31" s="3">
        <v>0.385</v>
      </c>
      <c r="U31" s="3">
        <v>0.415</v>
      </c>
      <c r="V31" s="3">
        <v>0.372</v>
      </c>
      <c r="W31" s="3">
        <v>0.316</v>
      </c>
      <c r="X31" s="3">
        <v>0.33</v>
      </c>
      <c r="Y31" s="3">
        <v>0.315</v>
      </c>
      <c r="AC31" s="3">
        <v>18655000</v>
      </c>
      <c r="AE31" s="3">
        <v>19743300</v>
      </c>
      <c r="AH31" s="3">
        <v>23253000</v>
      </c>
      <c r="AI31" s="3">
        <v>23770400</v>
      </c>
      <c r="AJ31" s="3">
        <v>24013900</v>
      </c>
      <c r="AK31" s="3">
        <v>22983800</v>
      </c>
      <c r="AL31" s="3">
        <v>22106487</v>
      </c>
      <c r="AM31" s="3">
        <v>23163263</v>
      </c>
      <c r="AN31" s="3">
        <v>16515100</v>
      </c>
      <c r="AO31" s="3">
        <v>16622353</v>
      </c>
      <c r="AP31" s="3">
        <v>16695100</v>
      </c>
      <c r="AQ31" s="3">
        <v>17450000</v>
      </c>
      <c r="AR31" s="3">
        <v>16787000</v>
      </c>
      <c r="AS31" s="3">
        <v>13155256</v>
      </c>
      <c r="AT31" s="3">
        <v>14510960</v>
      </c>
      <c r="AU31" s="3">
        <v>14804275</v>
      </c>
      <c r="AW31" s="6">
        <v>37717</v>
      </c>
      <c r="AX31" s="6">
        <v>38772.368</v>
      </c>
      <c r="AY31" s="6">
        <v>39863.32</v>
      </c>
      <c r="AZ31" s="6">
        <v>40990</v>
      </c>
      <c r="BA31" s="6">
        <v>42152.32</v>
      </c>
      <c r="BB31" s="6">
        <v>43350</v>
      </c>
      <c r="BC31" s="6">
        <v>44658.928</v>
      </c>
      <c r="BD31" s="6">
        <v>46087.06</v>
      </c>
      <c r="BE31" s="6">
        <v>47643.232</v>
      </c>
      <c r="BF31" s="6">
        <v>49337.26</v>
      </c>
      <c r="BG31" s="6">
        <v>51180</v>
      </c>
      <c r="BH31" s="6">
        <v>52954</v>
      </c>
      <c r="BI31" s="6">
        <v>54790</v>
      </c>
      <c r="BJ31" s="6">
        <v>53297</v>
      </c>
      <c r="BK31" s="6">
        <v>54890</v>
      </c>
      <c r="BL31" s="6">
        <v>56530</v>
      </c>
      <c r="BM31" s="6">
        <v>58234</v>
      </c>
      <c r="BN31" s="6">
        <v>59750</v>
      </c>
      <c r="BO31" s="6">
        <v>61266</v>
      </c>
      <c r="BP31" s="6">
        <v>62782</v>
      </c>
      <c r="BQ31" s="6">
        <v>64298</v>
      </c>
    </row>
    <row r="32" spans="1:69" ht="12.75">
      <c r="A32" s="5" t="s">
        <v>31</v>
      </c>
      <c r="B32" s="5">
        <f t="shared" si="0"/>
        <v>0.21656681818181814</v>
      </c>
      <c r="C32" s="5" t="e">
        <f>AVERAGE(#REF!)*1000</f>
        <v>#REF!</v>
      </c>
      <c r="D32" s="5"/>
      <c r="E32" s="3">
        <v>168.888</v>
      </c>
      <c r="F32" s="3">
        <v>185.007</v>
      </c>
      <c r="G32" s="3">
        <v>193.541</v>
      </c>
      <c r="H32" s="3">
        <v>215.847</v>
      </c>
      <c r="I32" s="3">
        <v>126.597</v>
      </c>
      <c r="P32" s="3">
        <v>153.344</v>
      </c>
      <c r="Q32" s="3">
        <v>153.09</v>
      </c>
      <c r="R32" s="3">
        <v>150.098</v>
      </c>
      <c r="U32" s="3">
        <v>378.837</v>
      </c>
      <c r="W32" s="3">
        <v>326.12</v>
      </c>
      <c r="X32" s="3">
        <v>330.866</v>
      </c>
      <c r="AA32" s="3">
        <v>764174000</v>
      </c>
      <c r="AB32" s="3">
        <v>846601000</v>
      </c>
      <c r="AC32" s="3">
        <v>888999230</v>
      </c>
      <c r="AD32" s="3">
        <v>993651430</v>
      </c>
      <c r="AE32" s="3">
        <v>595200000</v>
      </c>
      <c r="AL32" s="3">
        <v>746900000</v>
      </c>
      <c r="AM32" s="3">
        <v>750100000</v>
      </c>
      <c r="AN32" s="3">
        <v>739000000</v>
      </c>
      <c r="AO32" s="3">
        <v>1110450000</v>
      </c>
      <c r="AP32" s="3">
        <v>1143150000</v>
      </c>
      <c r="AQ32" s="3">
        <v>1910000000</v>
      </c>
      <c r="AS32" s="3">
        <v>1651679000</v>
      </c>
      <c r="AT32" s="3">
        <v>1671167700</v>
      </c>
      <c r="AU32" s="3">
        <v>1666200000</v>
      </c>
      <c r="AW32" s="6">
        <v>4780</v>
      </c>
      <c r="AX32" s="6">
        <v>4800</v>
      </c>
      <c r="AY32" s="6">
        <v>4827</v>
      </c>
      <c r="AZ32" s="6">
        <v>4856</v>
      </c>
      <c r="BA32" s="6">
        <v>4882</v>
      </c>
      <c r="BB32" s="6">
        <v>4902</v>
      </c>
      <c r="BC32" s="6">
        <v>4918</v>
      </c>
      <c r="BD32" s="6">
        <v>4932</v>
      </c>
      <c r="BE32" s="6">
        <v>4946</v>
      </c>
      <c r="BF32" s="6">
        <v>4964</v>
      </c>
      <c r="BG32" s="6">
        <v>4986</v>
      </c>
      <c r="BH32" s="6">
        <v>5014</v>
      </c>
      <c r="BI32" s="6">
        <v>5042</v>
      </c>
      <c r="BJ32" s="6">
        <v>5066</v>
      </c>
      <c r="BK32" s="6">
        <v>5089</v>
      </c>
      <c r="BL32" s="6">
        <v>5108</v>
      </c>
      <c r="BM32" s="6">
        <v>5125</v>
      </c>
      <c r="BN32" s="6">
        <v>5140</v>
      </c>
      <c r="BO32" s="6">
        <v>5153</v>
      </c>
      <c r="BP32" s="6">
        <v>5165</v>
      </c>
      <c r="BQ32" s="6">
        <v>5176</v>
      </c>
    </row>
    <row r="33" spans="1:69" ht="12.75">
      <c r="A33" s="5" t="s">
        <v>32</v>
      </c>
      <c r="B33" s="5">
        <f t="shared" si="0"/>
        <v>0.35300357142857147</v>
      </c>
      <c r="C33" s="5" t="e">
        <f>AVERAGE(#REF!)*1000</f>
        <v>#REF!</v>
      </c>
      <c r="D33" s="5"/>
      <c r="E33" s="3">
        <v>242.441</v>
      </c>
      <c r="F33" s="3">
        <v>250.667</v>
      </c>
      <c r="G33" s="3">
        <v>248.916</v>
      </c>
      <c r="H33" s="3">
        <v>277.501</v>
      </c>
      <c r="I33" s="3">
        <v>280.916</v>
      </c>
      <c r="J33" s="3">
        <v>288.393</v>
      </c>
      <c r="K33" s="3">
        <v>295.566</v>
      </c>
      <c r="L33" s="3">
        <v>308.026</v>
      </c>
      <c r="M33" s="3">
        <v>324.307</v>
      </c>
      <c r="N33" s="3">
        <v>343.078</v>
      </c>
      <c r="O33" s="3">
        <v>354.752</v>
      </c>
      <c r="P33" s="3">
        <v>375.028</v>
      </c>
      <c r="Q33" s="3">
        <v>384.326</v>
      </c>
      <c r="R33" s="3">
        <v>437.051</v>
      </c>
      <c r="S33" s="3">
        <v>418.223</v>
      </c>
      <c r="T33" s="3">
        <v>411.617</v>
      </c>
      <c r="U33" s="3">
        <v>416.395</v>
      </c>
      <c r="V33" s="3">
        <v>432.141</v>
      </c>
      <c r="W33" s="3">
        <v>436.105</v>
      </c>
      <c r="X33" s="3">
        <v>443.124</v>
      </c>
      <c r="Y33" s="3">
        <v>444.502</v>
      </c>
      <c r="AA33" s="3">
        <v>12587100000</v>
      </c>
      <c r="AB33" s="3">
        <v>13079500000</v>
      </c>
      <c r="AC33" s="3">
        <v>13052900000</v>
      </c>
      <c r="AD33" s="3">
        <v>14768200000</v>
      </c>
      <c r="AE33" s="3">
        <v>15040600000</v>
      </c>
      <c r="AF33" s="3">
        <v>15533100000</v>
      </c>
      <c r="AG33" s="3">
        <v>16055000000</v>
      </c>
      <c r="AH33" s="3">
        <v>16882000000</v>
      </c>
      <c r="AI33" s="3">
        <v>17944700000</v>
      </c>
      <c r="AJ33" s="3">
        <v>19042000000</v>
      </c>
      <c r="AK33" s="3">
        <v>19882500000</v>
      </c>
      <c r="AL33" s="3">
        <v>20973210000</v>
      </c>
      <c r="AM33" s="3">
        <v>21620473000</v>
      </c>
      <c r="AN33" s="3">
        <v>24891306000</v>
      </c>
      <c r="AO33" s="3">
        <v>23866712000</v>
      </c>
      <c r="AP33" s="3">
        <v>23576820000</v>
      </c>
      <c r="AQ33" s="3">
        <v>23913644000</v>
      </c>
      <c r="AR33" s="3">
        <v>24871000000</v>
      </c>
      <c r="AS33" s="3">
        <v>25126600000</v>
      </c>
      <c r="AT33" s="3">
        <v>25590500000</v>
      </c>
      <c r="AU33" s="3">
        <v>25759400000</v>
      </c>
      <c r="AW33" s="6">
        <v>55226.5</v>
      </c>
      <c r="AX33" s="6">
        <v>55536.1</v>
      </c>
      <c r="AY33" s="6">
        <v>55853.8</v>
      </c>
      <c r="AZ33" s="6">
        <v>56140.8</v>
      </c>
      <c r="BA33" s="6">
        <v>56401.2</v>
      </c>
      <c r="BB33" s="6">
        <v>56665.6</v>
      </c>
      <c r="BC33" s="6">
        <v>56935.2</v>
      </c>
      <c r="BD33" s="6">
        <v>57219.1</v>
      </c>
      <c r="BE33" s="6">
        <v>57520.4</v>
      </c>
      <c r="BF33" s="6">
        <v>57833.1</v>
      </c>
      <c r="BG33" s="6">
        <v>58026.1</v>
      </c>
      <c r="BH33" s="6">
        <v>58315.8</v>
      </c>
      <c r="BI33" s="6">
        <v>58612.7</v>
      </c>
      <c r="BJ33" s="6">
        <v>58896.2</v>
      </c>
      <c r="BK33" s="6">
        <v>59115.6</v>
      </c>
      <c r="BL33" s="6">
        <v>59326.4</v>
      </c>
      <c r="BM33" s="6">
        <v>59533.1</v>
      </c>
      <c r="BN33" s="6">
        <v>59735.6</v>
      </c>
      <c r="BO33" s="6">
        <v>59942.1</v>
      </c>
      <c r="BP33" s="6">
        <v>60156.4</v>
      </c>
      <c r="BQ33" s="6">
        <v>60431.2</v>
      </c>
    </row>
    <row r="34" spans="1:69" ht="12.75">
      <c r="A34" s="5" t="s">
        <v>33</v>
      </c>
      <c r="B34" s="5">
        <f t="shared" si="0"/>
        <v>0.004640058823529411</v>
      </c>
      <c r="C34" s="5" t="e">
        <f>AVERAGE(#REF!)*1000</f>
        <v>#REF!</v>
      </c>
      <c r="D34" s="5"/>
      <c r="E34" s="3">
        <v>6.015</v>
      </c>
      <c r="F34" s="3">
        <v>5.84</v>
      </c>
      <c r="G34" s="3">
        <v>6.221</v>
      </c>
      <c r="H34" s="3">
        <v>5.814</v>
      </c>
      <c r="I34" s="3">
        <v>4.938</v>
      </c>
      <c r="J34" s="3">
        <v>4.864</v>
      </c>
      <c r="K34" s="3">
        <v>4.761</v>
      </c>
      <c r="L34" s="3">
        <v>4.665</v>
      </c>
      <c r="M34" s="3">
        <v>4.891</v>
      </c>
      <c r="N34" s="3">
        <v>5.166</v>
      </c>
      <c r="S34" s="3">
        <v>5.149</v>
      </c>
      <c r="T34" s="3">
        <v>4.12</v>
      </c>
      <c r="U34" s="3">
        <v>3.522</v>
      </c>
      <c r="V34" s="3">
        <v>3.277</v>
      </c>
      <c r="W34" s="3">
        <v>3.429</v>
      </c>
      <c r="X34" s="3">
        <v>3.01</v>
      </c>
      <c r="Y34" s="3">
        <v>3.199</v>
      </c>
      <c r="AA34" s="3">
        <v>54326000</v>
      </c>
      <c r="AB34" s="3">
        <v>54554000</v>
      </c>
      <c r="AC34" s="3">
        <v>61077000</v>
      </c>
      <c r="AD34" s="3">
        <v>59854000</v>
      </c>
      <c r="AE34" s="3">
        <v>51852000</v>
      </c>
      <c r="AF34" s="3">
        <v>49535000</v>
      </c>
      <c r="AG34" s="3">
        <v>49928000</v>
      </c>
      <c r="AH34" s="3">
        <v>49981000</v>
      </c>
      <c r="AI34" s="3">
        <v>56053000</v>
      </c>
      <c r="AJ34" s="3">
        <v>60000000</v>
      </c>
      <c r="AO34" s="3">
        <v>49700000</v>
      </c>
      <c r="AP34" s="3">
        <v>44333237</v>
      </c>
      <c r="AQ34" s="3">
        <v>36250000</v>
      </c>
      <c r="AR34" s="3">
        <v>35400000</v>
      </c>
      <c r="AS34" s="3">
        <v>36420000</v>
      </c>
      <c r="AT34" s="3">
        <v>36100000</v>
      </c>
      <c r="AU34" s="3">
        <v>34140000</v>
      </c>
      <c r="AW34" s="6">
        <v>10740</v>
      </c>
      <c r="AX34" s="6">
        <v>11030.66</v>
      </c>
      <c r="AY34" s="6">
        <v>11367.29</v>
      </c>
      <c r="AZ34" s="6">
        <v>11748.08</v>
      </c>
      <c r="BA34" s="6">
        <v>12168.25</v>
      </c>
      <c r="BB34" s="6">
        <v>12620</v>
      </c>
      <c r="BC34" s="6">
        <v>13072.65</v>
      </c>
      <c r="BD34" s="6">
        <v>13525.12</v>
      </c>
      <c r="BE34" s="6">
        <v>13976.27</v>
      </c>
      <c r="BF34" s="6">
        <v>14424.96</v>
      </c>
      <c r="BG34" s="6">
        <v>14870</v>
      </c>
      <c r="BH34" s="6">
        <v>15314.82</v>
      </c>
      <c r="BI34" s="6">
        <v>15758.58</v>
      </c>
      <c r="BJ34" s="6">
        <v>16200.45</v>
      </c>
      <c r="BK34" s="6">
        <v>16639.55</v>
      </c>
      <c r="BL34" s="6">
        <v>17075</v>
      </c>
      <c r="BM34" s="6">
        <v>17523.21</v>
      </c>
      <c r="BN34" s="6">
        <v>18048.34</v>
      </c>
      <c r="BO34" s="6">
        <v>18449.37</v>
      </c>
      <c r="BP34" s="6">
        <v>18868.32</v>
      </c>
      <c r="BQ34" s="6">
        <v>19306</v>
      </c>
    </row>
    <row r="35" spans="1:69" ht="12.75">
      <c r="A35" s="5" t="s">
        <v>34</v>
      </c>
      <c r="B35" s="5">
        <f t="shared" si="0"/>
        <v>0.04116985714285715</v>
      </c>
      <c r="C35" s="5" t="e">
        <f>AVERAGE(#REF!)*1000</f>
        <v>#REF!</v>
      </c>
      <c r="D35" s="5"/>
      <c r="E35" s="3">
        <v>40.521</v>
      </c>
      <c r="F35" s="3">
        <v>40.105</v>
      </c>
      <c r="G35" s="3">
        <v>39.344</v>
      </c>
      <c r="I35" s="3">
        <v>40.74</v>
      </c>
      <c r="J35" s="3">
        <v>38.688</v>
      </c>
      <c r="K35" s="3">
        <v>39.602</v>
      </c>
      <c r="L35" s="3">
        <v>39.491</v>
      </c>
      <c r="M35" s="3">
        <v>41.003</v>
      </c>
      <c r="N35" s="3">
        <v>43.13</v>
      </c>
      <c r="O35" s="3">
        <v>38.808</v>
      </c>
      <c r="P35" s="3">
        <v>38.723</v>
      </c>
      <c r="Q35" s="3">
        <v>40.141</v>
      </c>
      <c r="X35" s="3">
        <v>46.798</v>
      </c>
      <c r="Y35" s="3">
        <v>49.284</v>
      </c>
      <c r="AA35" s="3">
        <v>315917000</v>
      </c>
      <c r="AB35" s="3">
        <v>317726000</v>
      </c>
      <c r="AC35" s="3">
        <v>317868000</v>
      </c>
      <c r="AE35" s="3">
        <v>329106000</v>
      </c>
      <c r="AF35" s="3">
        <v>316476000</v>
      </c>
      <c r="AG35" s="3">
        <v>341902000</v>
      </c>
      <c r="AH35" s="3">
        <v>336066000</v>
      </c>
      <c r="AI35" s="3">
        <v>345321000</v>
      </c>
      <c r="AJ35" s="3">
        <v>370918000</v>
      </c>
      <c r="AK35" s="3">
        <v>335284000</v>
      </c>
      <c r="AL35" s="3">
        <v>337141000</v>
      </c>
      <c r="AM35" s="3">
        <v>344144000</v>
      </c>
      <c r="AN35" s="3">
        <v>342618000</v>
      </c>
      <c r="AO35" s="3">
        <v>357528000</v>
      </c>
      <c r="AP35" s="3">
        <v>368350000</v>
      </c>
      <c r="AQ35" s="3">
        <v>391757000</v>
      </c>
      <c r="AR35" s="3">
        <v>393719000</v>
      </c>
      <c r="AS35" s="3">
        <v>407675000</v>
      </c>
      <c r="AT35" s="3">
        <v>432652000</v>
      </c>
      <c r="AU35" s="3">
        <v>459258000</v>
      </c>
      <c r="AW35" s="6">
        <v>9643</v>
      </c>
      <c r="AX35" s="6">
        <v>9729</v>
      </c>
      <c r="AY35" s="6">
        <v>9790</v>
      </c>
      <c r="AZ35" s="6">
        <v>9847</v>
      </c>
      <c r="BA35" s="6">
        <v>9896</v>
      </c>
      <c r="BB35" s="6">
        <v>9934</v>
      </c>
      <c r="BC35" s="6">
        <v>9967</v>
      </c>
      <c r="BD35" s="6">
        <v>10001</v>
      </c>
      <c r="BE35" s="6">
        <v>10037</v>
      </c>
      <c r="BF35" s="6">
        <v>10090</v>
      </c>
      <c r="BG35" s="6">
        <v>10161</v>
      </c>
      <c r="BH35" s="6">
        <v>10247</v>
      </c>
      <c r="BI35" s="6">
        <v>10322</v>
      </c>
      <c r="BJ35" s="6">
        <v>10379</v>
      </c>
      <c r="BK35" s="6">
        <v>10426</v>
      </c>
      <c r="BL35" s="6">
        <v>10454</v>
      </c>
      <c r="BM35" s="6">
        <v>10475.9</v>
      </c>
      <c r="BN35" s="6">
        <v>10498.8</v>
      </c>
      <c r="BO35" s="6">
        <v>10516.4</v>
      </c>
      <c r="BP35" s="6">
        <v>10533.7</v>
      </c>
      <c r="BQ35" s="6">
        <v>10557.9</v>
      </c>
    </row>
    <row r="36" spans="1:69" ht="12.75">
      <c r="A36" s="5" t="s">
        <v>35</v>
      </c>
      <c r="B36" s="5">
        <f t="shared" si="0"/>
        <v>0.006647230769230768</v>
      </c>
      <c r="C36" s="5" t="e">
        <f>AVERAGE(#REF!)*1000</f>
        <v>#REF!</v>
      </c>
      <c r="D36" s="5"/>
      <c r="E36" s="3">
        <v>7.133</v>
      </c>
      <c r="F36" s="3">
        <v>7.645</v>
      </c>
      <c r="G36" s="3">
        <v>7.406</v>
      </c>
      <c r="K36" s="3">
        <v>5.464</v>
      </c>
      <c r="L36" s="3">
        <v>4.663</v>
      </c>
      <c r="M36" s="3">
        <v>3.186</v>
      </c>
      <c r="N36" s="3">
        <v>5.138</v>
      </c>
      <c r="O36" s="3">
        <v>6.388</v>
      </c>
      <c r="P36" s="3">
        <v>6.821</v>
      </c>
      <c r="Q36" s="3">
        <v>9.042</v>
      </c>
      <c r="R36" s="3">
        <v>14.356</v>
      </c>
      <c r="S36" s="3">
        <v>7.122</v>
      </c>
      <c r="X36" s="3">
        <v>2.05</v>
      </c>
      <c r="AA36" s="3">
        <v>31464400</v>
      </c>
      <c r="AB36" s="3">
        <v>34660396</v>
      </c>
      <c r="AC36" s="3">
        <v>34603486</v>
      </c>
      <c r="AG36" s="3">
        <v>27842000</v>
      </c>
      <c r="AH36" s="3">
        <v>23597000</v>
      </c>
      <c r="AI36" s="3">
        <v>17099200</v>
      </c>
      <c r="AJ36" s="3">
        <v>27979000</v>
      </c>
      <c r="AK36" s="3">
        <v>34003800</v>
      </c>
      <c r="AL36" s="3">
        <v>36220900</v>
      </c>
      <c r="AM36" s="3">
        <v>39920500</v>
      </c>
      <c r="AN36" s="3">
        <v>79302000</v>
      </c>
      <c r="AO36" s="3">
        <v>38390000</v>
      </c>
      <c r="AT36" s="3">
        <v>21609671</v>
      </c>
      <c r="AW36" s="6">
        <v>6820</v>
      </c>
      <c r="AX36" s="6">
        <v>6993.44</v>
      </c>
      <c r="AY36" s="6">
        <v>7172.06</v>
      </c>
      <c r="AZ36" s="6">
        <v>7355.84</v>
      </c>
      <c r="BA36" s="6">
        <v>7544.61</v>
      </c>
      <c r="BB36" s="6">
        <v>7738</v>
      </c>
      <c r="BC36" s="6">
        <v>7935.47</v>
      </c>
      <c r="BD36" s="6">
        <v>8136.29</v>
      </c>
      <c r="BE36" s="6">
        <v>8339.57</v>
      </c>
      <c r="BF36" s="6">
        <v>8544.23</v>
      </c>
      <c r="BG36" s="6">
        <v>8749</v>
      </c>
      <c r="BH36" s="6">
        <v>8973.47</v>
      </c>
      <c r="BI36" s="6">
        <v>9211.22</v>
      </c>
      <c r="BJ36" s="6">
        <v>9459.42</v>
      </c>
      <c r="BK36" s="6">
        <v>9715.29</v>
      </c>
      <c r="BL36" s="6">
        <v>9976</v>
      </c>
      <c r="BM36" s="6">
        <v>10243.43</v>
      </c>
      <c r="BN36" s="6">
        <v>10517</v>
      </c>
      <c r="BO36" s="6">
        <v>10799</v>
      </c>
      <c r="BP36" s="6">
        <v>11088.4</v>
      </c>
      <c r="BQ36" s="6">
        <v>11385.3</v>
      </c>
    </row>
    <row r="37" spans="1:69" ht="12.75">
      <c r="A37" s="5" t="s">
        <v>36</v>
      </c>
      <c r="B37" s="5">
        <f t="shared" si="0"/>
        <v>3.9E-05</v>
      </c>
      <c r="C37" s="5" t="e">
        <f>AVERAGE(#REF!)*1000</f>
        <v>#REF!</v>
      </c>
      <c r="D37" s="5"/>
      <c r="Y37" s="3">
        <v>0.039</v>
      </c>
      <c r="AU37" s="3">
        <v>77</v>
      </c>
      <c r="AW37" s="6">
        <v>795</v>
      </c>
      <c r="AX37" s="6">
        <v>809.6</v>
      </c>
      <c r="AY37" s="6">
        <v>824.47</v>
      </c>
      <c r="AZ37" s="6">
        <v>839.61</v>
      </c>
      <c r="BA37" s="6">
        <v>855.03</v>
      </c>
      <c r="BB37" s="6">
        <v>877</v>
      </c>
      <c r="BC37" s="6">
        <v>898.15</v>
      </c>
      <c r="BD37" s="6">
        <v>918.41</v>
      </c>
      <c r="BE37" s="6">
        <v>937.69</v>
      </c>
      <c r="BF37" s="6">
        <v>955.91</v>
      </c>
      <c r="BG37" s="6">
        <v>973</v>
      </c>
      <c r="BH37" s="6">
        <v>991.8</v>
      </c>
      <c r="BI37" s="6">
        <v>1012.4</v>
      </c>
      <c r="BJ37" s="6">
        <v>1034.89</v>
      </c>
      <c r="BK37" s="6">
        <v>1059.38</v>
      </c>
      <c r="BL37" s="6">
        <v>1086</v>
      </c>
      <c r="BM37" s="6">
        <v>1111.92</v>
      </c>
      <c r="BN37" s="6">
        <v>1125.99</v>
      </c>
      <c r="BO37" s="6">
        <v>1149.33</v>
      </c>
      <c r="BP37" s="6">
        <v>1173.38</v>
      </c>
      <c r="BQ37" s="6">
        <v>1199</v>
      </c>
    </row>
    <row r="38" spans="1:69" ht="12.75">
      <c r="A38" s="5" t="s">
        <v>37</v>
      </c>
      <c r="B38" s="5">
        <f t="shared" si="0"/>
        <v>0.018076250000000002</v>
      </c>
      <c r="C38" s="5" t="e">
        <f>AVERAGE(#REF!)*1000</f>
        <v>#REF!</v>
      </c>
      <c r="D38" s="5"/>
      <c r="H38" s="3">
        <v>16.046</v>
      </c>
      <c r="I38" s="3">
        <v>20.311</v>
      </c>
      <c r="J38" s="3">
        <v>14.974</v>
      </c>
      <c r="K38" s="3">
        <v>20.974</v>
      </c>
      <c r="AD38" s="3">
        <v>8759900</v>
      </c>
      <c r="AE38" s="3">
        <v>11820210</v>
      </c>
      <c r="AF38" s="3">
        <v>8197070</v>
      </c>
      <c r="AG38" s="3">
        <v>9270500</v>
      </c>
      <c r="AW38" s="6">
        <v>759</v>
      </c>
      <c r="AX38" s="6">
        <v>765.92</v>
      </c>
      <c r="AY38" s="6">
        <v>773.94</v>
      </c>
      <c r="AZ38" s="6">
        <v>782.07</v>
      </c>
      <c r="BA38" s="6">
        <v>788.72</v>
      </c>
      <c r="BB38" s="6">
        <v>793</v>
      </c>
      <c r="BC38" s="6">
        <v>793.4</v>
      </c>
      <c r="BD38" s="6">
        <v>793.8</v>
      </c>
      <c r="BE38" s="6">
        <v>794.2</v>
      </c>
      <c r="BF38" s="6">
        <v>794.6</v>
      </c>
      <c r="BG38" s="6">
        <v>795</v>
      </c>
      <c r="BH38" s="6">
        <v>802.93</v>
      </c>
      <c r="BI38" s="6">
        <v>810.1</v>
      </c>
      <c r="BJ38" s="6">
        <v>816.82</v>
      </c>
      <c r="BK38" s="6">
        <v>823.35</v>
      </c>
      <c r="BL38" s="6">
        <v>830</v>
      </c>
      <c r="BM38" s="6">
        <v>836.57</v>
      </c>
      <c r="BN38" s="6">
        <v>749.05</v>
      </c>
      <c r="BO38" s="6">
        <v>752.43</v>
      </c>
      <c r="BP38" s="6">
        <v>756.34</v>
      </c>
      <c r="BQ38" s="6"/>
    </row>
    <row r="39" spans="1:69" ht="12.75">
      <c r="A39" s="5" t="s">
        <v>38</v>
      </c>
      <c r="B39" s="5">
        <f t="shared" si="0"/>
        <v>0.000192</v>
      </c>
      <c r="C39" s="5">
        <v>999</v>
      </c>
      <c r="D39" s="5"/>
      <c r="X39" s="3">
        <v>0.226</v>
      </c>
      <c r="Y39" s="3">
        <v>0.158</v>
      </c>
      <c r="AT39" s="3">
        <v>672076</v>
      </c>
      <c r="AU39" s="3">
        <v>391625</v>
      </c>
      <c r="AW39" s="6">
        <v>5353</v>
      </c>
      <c r="AX39" s="6">
        <v>5447.43</v>
      </c>
      <c r="AY39" s="6">
        <v>5544.99</v>
      </c>
      <c r="AZ39" s="6">
        <v>5646.12</v>
      </c>
      <c r="BA39" s="6">
        <v>5751.35</v>
      </c>
      <c r="BB39" s="6">
        <v>5861</v>
      </c>
      <c r="BC39" s="6">
        <v>5975.03</v>
      </c>
      <c r="BD39" s="6">
        <v>6093.38</v>
      </c>
      <c r="BE39" s="6">
        <v>6215.94</v>
      </c>
      <c r="BF39" s="6">
        <v>6342.57</v>
      </c>
      <c r="BG39" s="6">
        <v>6473</v>
      </c>
      <c r="BH39" s="6">
        <v>6593</v>
      </c>
      <c r="BI39" s="6">
        <v>6722.04</v>
      </c>
      <c r="BJ39" s="6">
        <v>6860.56</v>
      </c>
      <c r="BK39" s="6">
        <v>7009.04</v>
      </c>
      <c r="BL39" s="6">
        <v>7168</v>
      </c>
      <c r="BM39" s="6">
        <v>7336</v>
      </c>
      <c r="BN39" s="6">
        <v>7492</v>
      </c>
      <c r="BO39" s="6">
        <v>7647</v>
      </c>
      <c r="BP39" s="6"/>
      <c r="BQ39" s="6"/>
    </row>
    <row r="40" spans="1:69" ht="12.75">
      <c r="A40" s="5" t="s">
        <v>39</v>
      </c>
      <c r="B40" s="5">
        <f t="shared" si="0"/>
        <v>0.0020336</v>
      </c>
      <c r="C40" s="5" t="e">
        <f>AVERAGE(#REF!)*1000</f>
        <v>#REF!</v>
      </c>
      <c r="D40" s="5"/>
      <c r="E40" s="3">
        <v>3.839</v>
      </c>
      <c r="G40" s="3">
        <v>3.859</v>
      </c>
      <c r="S40" s="3">
        <v>1.215</v>
      </c>
      <c r="X40" s="3">
        <v>0.777</v>
      </c>
      <c r="Y40" s="3">
        <v>0.478</v>
      </c>
      <c r="AA40" s="3">
        <v>10162600</v>
      </c>
      <c r="AC40" s="3">
        <v>9882210</v>
      </c>
      <c r="AO40" s="3">
        <v>1864800</v>
      </c>
      <c r="AT40" s="3">
        <v>2716211</v>
      </c>
      <c r="AU40" s="3">
        <v>1661474</v>
      </c>
      <c r="AW40" s="6">
        <v>3569</v>
      </c>
      <c r="AX40" s="6">
        <v>3687.77</v>
      </c>
      <c r="AY40" s="6">
        <v>3808.4</v>
      </c>
      <c r="AZ40" s="6">
        <v>3931.21</v>
      </c>
      <c r="BA40" s="6">
        <v>4056.92</v>
      </c>
      <c r="BB40" s="6">
        <v>4186</v>
      </c>
      <c r="BC40" s="6">
        <v>4318.26</v>
      </c>
      <c r="BD40" s="6">
        <v>4453.63</v>
      </c>
      <c r="BE40" s="6">
        <v>4592.18</v>
      </c>
      <c r="BF40" s="6">
        <v>4733.96</v>
      </c>
      <c r="BG40" s="6">
        <v>4879</v>
      </c>
      <c r="BH40" s="6">
        <v>5022.94</v>
      </c>
      <c r="BI40" s="6">
        <v>5174.67</v>
      </c>
      <c r="BJ40" s="6">
        <v>5331.93</v>
      </c>
      <c r="BK40" s="6">
        <v>5492.46</v>
      </c>
      <c r="BL40" s="6">
        <v>5654</v>
      </c>
      <c r="BM40" s="6">
        <v>5818.06</v>
      </c>
      <c r="BN40" s="6">
        <v>5939.47</v>
      </c>
      <c r="BO40" s="6">
        <v>6098.93</v>
      </c>
      <c r="BP40" s="6">
        <v>6258.46</v>
      </c>
      <c r="BQ40" s="6">
        <v>6417</v>
      </c>
    </row>
    <row r="41" spans="1:69" ht="12.75">
      <c r="A41" s="5" t="s">
        <v>201</v>
      </c>
      <c r="B41" s="5">
        <f t="shared" si="0"/>
        <v>0.13045323809523807</v>
      </c>
      <c r="C41" s="5" t="e">
        <f>AVERAGE(#REF!)*1000</f>
        <v>#REF!</v>
      </c>
      <c r="D41" s="5"/>
      <c r="E41" s="3">
        <v>65.369</v>
      </c>
      <c r="F41" s="3">
        <v>72.031</v>
      </c>
      <c r="G41" s="3">
        <v>74.619</v>
      </c>
      <c r="H41" s="3">
        <v>74.655</v>
      </c>
      <c r="I41" s="3">
        <v>81.092</v>
      </c>
      <c r="J41" s="3">
        <v>88.583</v>
      </c>
      <c r="K41" s="3">
        <v>97.414</v>
      </c>
      <c r="L41" s="3">
        <v>107.578</v>
      </c>
      <c r="M41" s="3">
        <v>118.229</v>
      </c>
      <c r="N41" s="3">
        <v>128.454</v>
      </c>
      <c r="O41" s="3">
        <v>138.263</v>
      </c>
      <c r="P41" s="3">
        <v>146.578</v>
      </c>
      <c r="Q41" s="3">
        <v>149.948</v>
      </c>
      <c r="R41" s="3">
        <v>159.659</v>
      </c>
      <c r="S41" s="3">
        <v>169.626</v>
      </c>
      <c r="T41" s="3">
        <v>169.358</v>
      </c>
      <c r="U41" s="3">
        <v>172.475</v>
      </c>
      <c r="V41" s="3">
        <v>183.735</v>
      </c>
      <c r="W41" s="3">
        <v>177.926</v>
      </c>
      <c r="X41" s="3">
        <v>177.844</v>
      </c>
      <c r="Y41" s="3">
        <v>186.082</v>
      </c>
      <c r="AA41" s="3">
        <v>233869000</v>
      </c>
      <c r="AB41" s="3">
        <v>274010000</v>
      </c>
      <c r="AC41" s="3">
        <v>293811000</v>
      </c>
      <c r="AD41" s="3">
        <v>296895000</v>
      </c>
      <c r="AE41" s="3">
        <v>329483000</v>
      </c>
      <c r="AF41" s="3">
        <v>365066000</v>
      </c>
      <c r="AG41" s="3">
        <v>414732000</v>
      </c>
      <c r="AH41" s="3">
        <v>483454000</v>
      </c>
      <c r="AI41" s="3">
        <v>542909000</v>
      </c>
      <c r="AJ41" s="3">
        <v>601046000</v>
      </c>
      <c r="AK41" s="3">
        <v>659612000</v>
      </c>
      <c r="AL41" s="3">
        <v>718254000</v>
      </c>
      <c r="AM41" s="3">
        <v>747407000</v>
      </c>
      <c r="AN41" s="3">
        <v>796093790</v>
      </c>
      <c r="AO41" s="3">
        <v>865752700</v>
      </c>
      <c r="AP41" s="3">
        <v>885678520</v>
      </c>
      <c r="AQ41" s="3">
        <v>936486250</v>
      </c>
      <c r="AR41" s="3">
        <v>1043996800</v>
      </c>
      <c r="AS41" s="3">
        <v>1032577000</v>
      </c>
      <c r="AT41" s="3">
        <v>1059704900</v>
      </c>
      <c r="AU41" s="3">
        <v>1135013400</v>
      </c>
      <c r="AW41" s="6">
        <v>5039</v>
      </c>
      <c r="AX41" s="6">
        <v>5120</v>
      </c>
      <c r="AY41" s="6">
        <v>5202</v>
      </c>
      <c r="AZ41" s="6">
        <v>5285</v>
      </c>
      <c r="BA41" s="6">
        <v>5370</v>
      </c>
      <c r="BB41" s="6">
        <v>5456</v>
      </c>
      <c r="BC41" s="6">
        <v>5524</v>
      </c>
      <c r="BD41" s="6">
        <v>5580.5</v>
      </c>
      <c r="BE41" s="6">
        <v>5626.6</v>
      </c>
      <c r="BF41" s="6">
        <v>5686.2</v>
      </c>
      <c r="BG41" s="6">
        <v>5704.5</v>
      </c>
      <c r="BH41" s="6">
        <v>5754.8</v>
      </c>
      <c r="BI41" s="6">
        <v>5801.5</v>
      </c>
      <c r="BJ41" s="6">
        <v>5901</v>
      </c>
      <c r="BK41" s="6">
        <v>5998</v>
      </c>
      <c r="BL41" s="6">
        <v>6156</v>
      </c>
      <c r="BM41" s="6">
        <v>6311</v>
      </c>
      <c r="BN41" s="6">
        <v>6502</v>
      </c>
      <c r="BO41" s="6">
        <v>6645.6</v>
      </c>
      <c r="BP41" s="6">
        <v>6720.7</v>
      </c>
      <c r="BQ41" s="6">
        <v>6797</v>
      </c>
    </row>
    <row r="42" spans="1:69" ht="12.75">
      <c r="A42" s="5" t="s">
        <v>41</v>
      </c>
      <c r="B42" s="5">
        <f t="shared" si="0"/>
        <v>0.2000217142857143</v>
      </c>
      <c r="C42" s="5" t="e">
        <f>AVERAGE(#REF!)*1000</f>
        <v>#REF!</v>
      </c>
      <c r="D42" s="5"/>
      <c r="E42" s="3">
        <v>108.25</v>
      </c>
      <c r="F42" s="3">
        <v>120.291</v>
      </c>
      <c r="G42" s="3">
        <v>144.544</v>
      </c>
      <c r="H42" s="3">
        <v>149.035</v>
      </c>
      <c r="I42" s="3">
        <v>154.418</v>
      </c>
      <c r="L42" s="3">
        <v>228.4</v>
      </c>
      <c r="M42" s="3">
        <v>244.952</v>
      </c>
      <c r="N42" s="3">
        <v>248.346</v>
      </c>
      <c r="O42" s="3">
        <v>226.152</v>
      </c>
      <c r="P42" s="3">
        <v>246.916</v>
      </c>
      <c r="Q42" s="3">
        <v>239.79</v>
      </c>
      <c r="R42" s="3">
        <v>228.895</v>
      </c>
      <c r="S42" s="3">
        <v>215.596</v>
      </c>
      <c r="T42" s="3">
        <v>244.719</v>
      </c>
      <c r="AA42" s="3">
        <v>23381400</v>
      </c>
      <c r="AB42" s="3">
        <v>26375300</v>
      </c>
      <c r="AC42" s="3">
        <v>32332400</v>
      </c>
      <c r="AD42" s="3">
        <v>33659600</v>
      </c>
      <c r="AE42" s="3">
        <v>35293200</v>
      </c>
      <c r="AH42" s="3">
        <v>52986400</v>
      </c>
      <c r="AI42" s="3">
        <v>57818000</v>
      </c>
      <c r="AJ42" s="3">
        <v>59510000</v>
      </c>
      <c r="AK42" s="3">
        <v>54246000</v>
      </c>
      <c r="AL42" s="3">
        <v>58239000</v>
      </c>
      <c r="AM42" s="3">
        <v>59075000</v>
      </c>
      <c r="AN42" s="3">
        <v>57094500</v>
      </c>
      <c r="AO42" s="3">
        <v>53776263</v>
      </c>
      <c r="AP42" s="3">
        <v>61710246</v>
      </c>
      <c r="AW42" s="6">
        <v>228</v>
      </c>
      <c r="AX42" s="6">
        <v>231</v>
      </c>
      <c r="AY42" s="6">
        <v>234</v>
      </c>
      <c r="AZ42" s="6">
        <v>237</v>
      </c>
      <c r="BA42" s="6">
        <v>239</v>
      </c>
      <c r="BB42" s="6">
        <v>241</v>
      </c>
      <c r="BC42" s="6">
        <v>243</v>
      </c>
      <c r="BD42" s="6">
        <v>246</v>
      </c>
      <c r="BE42" s="6">
        <v>250</v>
      </c>
      <c r="BF42" s="6">
        <v>253</v>
      </c>
      <c r="BG42" s="6">
        <v>254.8</v>
      </c>
      <c r="BH42" s="6">
        <v>258</v>
      </c>
      <c r="BI42" s="6">
        <v>261.1</v>
      </c>
      <c r="BJ42" s="6">
        <v>263.8</v>
      </c>
      <c r="BK42" s="6">
        <v>266</v>
      </c>
      <c r="BL42" s="6">
        <v>267.4</v>
      </c>
      <c r="BM42" s="6">
        <v>268.9</v>
      </c>
      <c r="BN42" s="6">
        <v>270.9</v>
      </c>
      <c r="BO42" s="6">
        <v>273.8</v>
      </c>
      <c r="BP42" s="6">
        <v>277.2</v>
      </c>
      <c r="BQ42" s="6">
        <v>281.3</v>
      </c>
    </row>
    <row r="43" spans="1:69" ht="12.75">
      <c r="A43" s="5" t="s">
        <v>42</v>
      </c>
      <c r="B43" s="5">
        <f t="shared" si="0"/>
        <v>0.014938571428571426</v>
      </c>
      <c r="C43" s="5" t="e">
        <f>AVERAGE(#REF!)*1000</f>
        <v>#REF!</v>
      </c>
      <c r="D43" s="5"/>
      <c r="E43" s="3">
        <v>12.174</v>
      </c>
      <c r="F43" s="3">
        <v>13.389</v>
      </c>
      <c r="G43" s="3">
        <v>14.291</v>
      </c>
      <c r="H43" s="3">
        <v>14.218</v>
      </c>
      <c r="I43" s="3">
        <v>14.604</v>
      </c>
      <c r="J43" s="3">
        <v>15.101</v>
      </c>
      <c r="K43" s="3">
        <v>14.977</v>
      </c>
      <c r="L43" s="3">
        <v>15.254</v>
      </c>
      <c r="M43" s="3">
        <v>15.949</v>
      </c>
      <c r="N43" s="3">
        <v>15.873</v>
      </c>
      <c r="O43" s="3">
        <v>16.287</v>
      </c>
      <c r="P43" s="3">
        <v>16.182</v>
      </c>
      <c r="Q43" s="3">
        <v>14.302</v>
      </c>
      <c r="R43" s="3">
        <v>15.168</v>
      </c>
      <c r="S43" s="3">
        <v>13.925</v>
      </c>
      <c r="T43" s="3">
        <v>14.226</v>
      </c>
      <c r="U43" s="3">
        <v>14.369</v>
      </c>
      <c r="V43" s="3">
        <v>15.606</v>
      </c>
      <c r="W43" s="3">
        <v>16.162</v>
      </c>
      <c r="X43" s="3">
        <v>15.941</v>
      </c>
      <c r="Y43" s="3">
        <v>15.712</v>
      </c>
      <c r="AA43" s="3">
        <v>8200384000</v>
      </c>
      <c r="AB43" s="3">
        <v>9223704000</v>
      </c>
      <c r="AC43" s="3">
        <v>10058119000</v>
      </c>
      <c r="AD43" s="3">
        <v>10208506000</v>
      </c>
      <c r="AE43" s="3">
        <v>10706793000</v>
      </c>
      <c r="AF43" s="3">
        <v>11298306000</v>
      </c>
      <c r="AG43" s="3">
        <v>11443102000</v>
      </c>
      <c r="AH43" s="3">
        <v>11952569000</v>
      </c>
      <c r="AI43" s="3">
        <v>12704174000</v>
      </c>
      <c r="AJ43" s="3">
        <v>13021136000</v>
      </c>
      <c r="AK43" s="3">
        <v>13658547000</v>
      </c>
      <c r="AL43" s="3">
        <v>13841711000</v>
      </c>
      <c r="AM43" s="3">
        <v>12438686000</v>
      </c>
      <c r="AN43" s="3">
        <v>13399745000</v>
      </c>
      <c r="AO43" s="3">
        <v>12565658000</v>
      </c>
      <c r="AP43" s="3">
        <v>13106069000</v>
      </c>
      <c r="AQ43" s="3">
        <v>13462073000</v>
      </c>
      <c r="AR43" s="3">
        <v>14935100000</v>
      </c>
      <c r="AS43" s="3">
        <v>15749340000</v>
      </c>
      <c r="AT43" s="3">
        <v>15766480000</v>
      </c>
      <c r="AU43" s="3">
        <v>15781620000</v>
      </c>
      <c r="AW43" s="6">
        <v>687331.97</v>
      </c>
      <c r="AX43" s="6">
        <v>702821.25</v>
      </c>
      <c r="AY43" s="6">
        <v>718425.6</v>
      </c>
      <c r="AZ43" s="6">
        <v>734071.94</v>
      </c>
      <c r="BA43" s="6">
        <v>749676.93</v>
      </c>
      <c r="BB43" s="6">
        <v>765147.01</v>
      </c>
      <c r="BC43" s="6">
        <v>781892.99</v>
      </c>
      <c r="BD43" s="6">
        <v>798680</v>
      </c>
      <c r="BE43" s="6">
        <v>815590.02</v>
      </c>
      <c r="BF43" s="6">
        <v>832534.98</v>
      </c>
      <c r="BG43" s="6">
        <v>849515.01</v>
      </c>
      <c r="BH43" s="6">
        <v>866530.43</v>
      </c>
      <c r="BI43" s="6">
        <v>882300.03</v>
      </c>
      <c r="BJ43" s="6">
        <v>898200</v>
      </c>
      <c r="BK43" s="6">
        <v>913600</v>
      </c>
      <c r="BL43" s="6">
        <v>929358.02</v>
      </c>
      <c r="BM43" s="6">
        <v>945611.78</v>
      </c>
      <c r="BN43" s="6">
        <v>962377.66</v>
      </c>
      <c r="BO43" s="6">
        <v>979672.9</v>
      </c>
      <c r="BP43" s="6">
        <v>997515.2</v>
      </c>
      <c r="BQ43" s="6">
        <v>1015923</v>
      </c>
    </row>
    <row r="44" spans="1:69" ht="12.75">
      <c r="A44" s="5" t="s">
        <v>43</v>
      </c>
      <c r="B44" s="5">
        <f t="shared" si="0"/>
        <v>0.002532684210526316</v>
      </c>
      <c r="C44" s="5" t="e">
        <f>AVERAGE(#REF!)*1000</f>
        <v>#REF!</v>
      </c>
      <c r="D44" s="5"/>
      <c r="E44" s="3">
        <v>1.661</v>
      </c>
      <c r="F44" s="3">
        <v>1.649</v>
      </c>
      <c r="G44" s="3">
        <v>1.695</v>
      </c>
      <c r="H44" s="3">
        <v>1.908</v>
      </c>
      <c r="I44" s="3">
        <v>1.776</v>
      </c>
      <c r="J44" s="3">
        <v>2.256</v>
      </c>
      <c r="K44" s="3">
        <v>2.305</v>
      </c>
      <c r="L44" s="3">
        <v>2.388</v>
      </c>
      <c r="M44" s="3">
        <v>2.525</v>
      </c>
      <c r="N44" s="3">
        <v>2.594</v>
      </c>
      <c r="O44" s="3">
        <v>2.752</v>
      </c>
      <c r="P44" s="3">
        <v>2.798</v>
      </c>
      <c r="Q44" s="3">
        <v>2.568</v>
      </c>
      <c r="S44" s="3">
        <v>3.093</v>
      </c>
      <c r="T44" s="3">
        <v>3.263</v>
      </c>
      <c r="U44" s="3">
        <v>3.542</v>
      </c>
      <c r="V44" s="3">
        <v>3.739</v>
      </c>
      <c r="W44" s="3">
        <v>3.354</v>
      </c>
      <c r="Y44" s="3">
        <v>2.255</v>
      </c>
      <c r="AA44" s="3">
        <v>233150900</v>
      </c>
      <c r="AB44" s="3">
        <v>234552100</v>
      </c>
      <c r="AC44" s="3">
        <v>251460400</v>
      </c>
      <c r="AD44" s="3">
        <v>288453000</v>
      </c>
      <c r="AE44" s="3">
        <v>266411000</v>
      </c>
      <c r="AF44" s="3">
        <v>350243000</v>
      </c>
      <c r="AG44" s="3">
        <v>363173130</v>
      </c>
      <c r="AH44" s="3">
        <v>384033000</v>
      </c>
      <c r="AI44" s="3">
        <v>413925300</v>
      </c>
      <c r="AJ44" s="3">
        <v>436884000</v>
      </c>
      <c r="AK44" s="3">
        <v>469933000</v>
      </c>
      <c r="AL44" s="3">
        <v>483800000</v>
      </c>
      <c r="AM44" s="3">
        <v>450304000</v>
      </c>
      <c r="AO44" s="3">
        <v>570041460</v>
      </c>
      <c r="AP44" s="3">
        <v>609548030</v>
      </c>
      <c r="AQ44" s="3">
        <v>670756310</v>
      </c>
      <c r="AR44" s="3">
        <v>717186060</v>
      </c>
      <c r="AS44" s="3">
        <v>654430690</v>
      </c>
      <c r="AU44" s="3">
        <v>440937010</v>
      </c>
      <c r="AW44" s="6">
        <v>148303.01</v>
      </c>
      <c r="AX44" s="6">
        <v>151304.98</v>
      </c>
      <c r="AY44" s="6">
        <v>154244.61</v>
      </c>
      <c r="AZ44" s="6">
        <v>157156.54</v>
      </c>
      <c r="BA44" s="6">
        <v>160075.46</v>
      </c>
      <c r="BB44" s="6">
        <v>163036</v>
      </c>
      <c r="BC44" s="6">
        <v>166015.06</v>
      </c>
      <c r="BD44" s="6">
        <v>168989.54</v>
      </c>
      <c r="BE44" s="6">
        <v>171994.06</v>
      </c>
      <c r="BF44" s="6">
        <v>175063.34</v>
      </c>
      <c r="BG44" s="6">
        <v>178232</v>
      </c>
      <c r="BH44" s="6">
        <v>181397.02</v>
      </c>
      <c r="BI44" s="6">
        <v>184556.19</v>
      </c>
      <c r="BJ44" s="6">
        <v>187707.26</v>
      </c>
      <c r="BK44" s="6">
        <v>190847.97</v>
      </c>
      <c r="BL44" s="6">
        <v>193976</v>
      </c>
      <c r="BM44" s="6">
        <v>197156.48</v>
      </c>
      <c r="BN44" s="6">
        <v>200390.29</v>
      </c>
      <c r="BO44" s="6">
        <v>203678.37</v>
      </c>
      <c r="BP44" s="6">
        <v>207021.62</v>
      </c>
      <c r="BQ44" s="6">
        <v>210420.99</v>
      </c>
    </row>
    <row r="45" spans="1:69" ht="12.75">
      <c r="A45" s="5" t="s">
        <v>44</v>
      </c>
      <c r="B45" s="5">
        <f t="shared" si="0"/>
        <v>0.1476424</v>
      </c>
      <c r="C45" s="5" t="e">
        <f>AVERAGE(#REF!)*1000</f>
        <v>#REF!</v>
      </c>
      <c r="D45" s="5"/>
      <c r="P45" s="3">
        <v>123.278</v>
      </c>
      <c r="Q45" s="3">
        <v>121.694</v>
      </c>
      <c r="R45" s="3">
        <v>130.586</v>
      </c>
      <c r="S45" s="3">
        <v>138.46</v>
      </c>
      <c r="T45" s="3">
        <v>139.38</v>
      </c>
      <c r="U45" s="3">
        <v>144.622</v>
      </c>
      <c r="V45" s="3">
        <v>159.67</v>
      </c>
      <c r="W45" s="3">
        <v>168.941</v>
      </c>
      <c r="X45" s="3">
        <v>175.159</v>
      </c>
      <c r="Y45" s="3">
        <v>174.634</v>
      </c>
      <c r="AA45" s="3">
        <v>320046000</v>
      </c>
      <c r="AL45" s="3">
        <v>388000000</v>
      </c>
      <c r="AM45" s="3">
        <v>384000000</v>
      </c>
      <c r="AN45" s="3">
        <v>409000000</v>
      </c>
      <c r="AO45" s="3">
        <v>439000000</v>
      </c>
      <c r="AP45" s="3">
        <v>449000000</v>
      </c>
      <c r="AQ45" s="3">
        <v>464000000</v>
      </c>
      <c r="AR45" s="3">
        <v>522875000</v>
      </c>
      <c r="AS45" s="3">
        <v>555948000</v>
      </c>
      <c r="AT45" s="3">
        <v>579955000</v>
      </c>
      <c r="AU45" s="3">
        <v>588000000</v>
      </c>
      <c r="AW45" s="6">
        <v>3401</v>
      </c>
      <c r="AX45" s="6">
        <v>3443</v>
      </c>
      <c r="AY45" s="6">
        <v>3480</v>
      </c>
      <c r="AZ45" s="6">
        <v>3505</v>
      </c>
      <c r="BA45" s="6">
        <v>3529</v>
      </c>
      <c r="BB45" s="6">
        <v>3541</v>
      </c>
      <c r="BC45" s="6">
        <v>3542</v>
      </c>
      <c r="BD45" s="6">
        <v>3543</v>
      </c>
      <c r="BE45" s="6">
        <v>3531</v>
      </c>
      <c r="BF45" s="6">
        <v>3510</v>
      </c>
      <c r="BG45" s="6">
        <v>3506</v>
      </c>
      <c r="BH45" s="6">
        <v>3526</v>
      </c>
      <c r="BI45" s="6">
        <v>3555</v>
      </c>
      <c r="BJ45" s="6">
        <v>3574</v>
      </c>
      <c r="BK45" s="6">
        <v>3586</v>
      </c>
      <c r="BL45" s="6">
        <v>3601.3</v>
      </c>
      <c r="BM45" s="6">
        <v>3626.1</v>
      </c>
      <c r="BN45" s="6">
        <v>3660.6</v>
      </c>
      <c r="BO45" s="6">
        <v>3704.9</v>
      </c>
      <c r="BP45" s="6">
        <v>3744.7</v>
      </c>
      <c r="BQ45" s="6">
        <v>3786.9</v>
      </c>
    </row>
    <row r="46" spans="1:69" ht="12.75">
      <c r="A46" s="5" t="s">
        <v>45</v>
      </c>
      <c r="B46" s="5">
        <f t="shared" si="0"/>
        <v>0.09334242857142858</v>
      </c>
      <c r="C46" s="5" t="e">
        <f>AVERAGE(#REF!)*1000</f>
        <v>#REF!</v>
      </c>
      <c r="D46" s="5"/>
      <c r="E46" s="3">
        <v>97.12</v>
      </c>
      <c r="F46" s="3">
        <v>99.09</v>
      </c>
      <c r="G46" s="3">
        <v>98.167</v>
      </c>
      <c r="H46" s="3">
        <v>91.601</v>
      </c>
      <c r="I46" s="3">
        <v>92.656</v>
      </c>
      <c r="J46" s="3">
        <v>85.555</v>
      </c>
      <c r="K46" s="3">
        <v>86.857</v>
      </c>
      <c r="L46" s="3">
        <v>89.759</v>
      </c>
      <c r="M46" s="3">
        <v>89.174</v>
      </c>
      <c r="N46" s="3">
        <v>89.597</v>
      </c>
      <c r="O46" s="3">
        <v>90.347</v>
      </c>
      <c r="P46" s="3">
        <v>87.864</v>
      </c>
      <c r="Q46" s="3">
        <v>92.597</v>
      </c>
      <c r="R46" s="3">
        <v>87.973</v>
      </c>
      <c r="S46" s="3">
        <v>92.574</v>
      </c>
      <c r="T46" s="3">
        <v>88.894</v>
      </c>
      <c r="U46" s="3">
        <v>97.734</v>
      </c>
      <c r="V46" s="3">
        <v>100.329</v>
      </c>
      <c r="W46" s="3">
        <v>98.299</v>
      </c>
      <c r="X46" s="3">
        <v>100.476</v>
      </c>
      <c r="Y46" s="3">
        <v>103.528</v>
      </c>
      <c r="AA46" s="3">
        <v>301000000</v>
      </c>
      <c r="AB46" s="3">
        <v>331000000</v>
      </c>
      <c r="AC46" s="3">
        <v>334000000</v>
      </c>
      <c r="AD46" s="3">
        <v>322000000</v>
      </c>
      <c r="AE46" s="3">
        <v>334000000</v>
      </c>
      <c r="AF46" s="3">
        <v>310000000</v>
      </c>
      <c r="AG46" s="3">
        <v>324000000</v>
      </c>
      <c r="AH46" s="3">
        <v>340000000</v>
      </c>
      <c r="AI46" s="3">
        <v>346000000</v>
      </c>
      <c r="AJ46" s="3">
        <v>356000000</v>
      </c>
      <c r="AK46" s="3">
        <v>368000000</v>
      </c>
      <c r="AL46" s="3">
        <v>373000000</v>
      </c>
      <c r="AM46" s="3">
        <v>415100000</v>
      </c>
      <c r="AN46" s="3">
        <v>415000000</v>
      </c>
      <c r="AO46" s="3">
        <v>453000000</v>
      </c>
      <c r="AP46" s="3">
        <v>447770000</v>
      </c>
      <c r="AQ46" s="3">
        <v>508700000</v>
      </c>
      <c r="AR46" s="3">
        <v>536700000</v>
      </c>
      <c r="AS46" s="3">
        <v>541600000</v>
      </c>
      <c r="AT46" s="3">
        <v>567300000</v>
      </c>
      <c r="AU46" s="3">
        <v>607000000</v>
      </c>
      <c r="AW46" s="6">
        <v>3878</v>
      </c>
      <c r="AX46" s="6">
        <v>3956</v>
      </c>
      <c r="AY46" s="6">
        <v>4031</v>
      </c>
      <c r="AZ46" s="6">
        <v>4105</v>
      </c>
      <c r="BA46" s="6">
        <v>4159</v>
      </c>
      <c r="BB46" s="6">
        <v>4233</v>
      </c>
      <c r="BC46" s="6">
        <v>4299</v>
      </c>
      <c r="BD46" s="6">
        <v>4369</v>
      </c>
      <c r="BE46" s="6">
        <v>4442</v>
      </c>
      <c r="BF46" s="6">
        <v>4518</v>
      </c>
      <c r="BG46" s="6">
        <v>4660</v>
      </c>
      <c r="BH46" s="6">
        <v>4949</v>
      </c>
      <c r="BI46" s="6">
        <v>5123</v>
      </c>
      <c r="BJ46" s="6">
        <v>5261</v>
      </c>
      <c r="BK46" s="6">
        <v>5399</v>
      </c>
      <c r="BL46" s="6">
        <v>5545</v>
      </c>
      <c r="BM46" s="6">
        <v>5692</v>
      </c>
      <c r="BN46" s="6">
        <v>5836</v>
      </c>
      <c r="BO46" s="6">
        <v>5963</v>
      </c>
      <c r="BP46" s="6">
        <v>6105</v>
      </c>
      <c r="BQ46" s="6">
        <v>6233.21</v>
      </c>
    </row>
    <row r="47" spans="1:69" ht="12.75">
      <c r="A47" s="5" t="s">
        <v>46</v>
      </c>
      <c r="B47" s="5">
        <f t="shared" si="0"/>
        <v>0.11900980952380953</v>
      </c>
      <c r="C47" s="5" t="e">
        <f>AVERAGE(#REF!)*1000</f>
        <v>#REF!</v>
      </c>
      <c r="D47" s="5"/>
      <c r="E47" s="3">
        <v>105.648</v>
      </c>
      <c r="F47" s="3">
        <v>109.34</v>
      </c>
      <c r="G47" s="3">
        <v>112.758</v>
      </c>
      <c r="H47" s="3">
        <v>112.127</v>
      </c>
      <c r="I47" s="3">
        <v>118.452</v>
      </c>
      <c r="J47" s="3">
        <v>118.874</v>
      </c>
      <c r="K47" s="3">
        <v>123.964</v>
      </c>
      <c r="L47" s="3">
        <v>134.107</v>
      </c>
      <c r="M47" s="3">
        <v>140.318</v>
      </c>
      <c r="N47" s="3">
        <v>151.54</v>
      </c>
      <c r="O47" s="3">
        <v>150.825</v>
      </c>
      <c r="P47" s="3">
        <v>139.242</v>
      </c>
      <c r="Q47" s="3">
        <v>126.056</v>
      </c>
      <c r="R47" s="3">
        <v>118.537</v>
      </c>
      <c r="S47" s="3">
        <v>112.231</v>
      </c>
      <c r="T47" s="3">
        <v>96.176</v>
      </c>
      <c r="U47" s="3">
        <v>111.232</v>
      </c>
      <c r="V47" s="3">
        <v>98.641</v>
      </c>
      <c r="W47" s="3">
        <v>101.078</v>
      </c>
      <c r="X47" s="3">
        <v>103.874</v>
      </c>
      <c r="Y47" s="3">
        <v>114.186</v>
      </c>
      <c r="AA47" s="3">
        <v>5603151000</v>
      </c>
      <c r="AB47" s="3">
        <v>5827975000</v>
      </c>
      <c r="AC47" s="3">
        <v>6022560000</v>
      </c>
      <c r="AD47" s="3">
        <v>6000419000</v>
      </c>
      <c r="AE47" s="3">
        <v>6339177000</v>
      </c>
      <c r="AF47" s="3">
        <v>6352178000</v>
      </c>
      <c r="AG47" s="3">
        <v>6650259000</v>
      </c>
      <c r="AH47" s="3">
        <v>7281780000</v>
      </c>
      <c r="AI47" s="3">
        <v>7667744000</v>
      </c>
      <c r="AJ47" s="3">
        <v>8299139000</v>
      </c>
      <c r="AK47" s="3">
        <v>8281036000</v>
      </c>
      <c r="AL47" s="3">
        <v>7648690000</v>
      </c>
      <c r="AM47" s="3">
        <v>6883615000</v>
      </c>
      <c r="AN47" s="3">
        <v>6617021000</v>
      </c>
      <c r="AO47" s="3">
        <v>6253897300</v>
      </c>
      <c r="AP47" s="3">
        <v>5354144000</v>
      </c>
      <c r="AQ47" s="3">
        <v>6236984700</v>
      </c>
      <c r="AR47" s="3">
        <v>5527127700</v>
      </c>
      <c r="AS47" s="3">
        <v>5665544800</v>
      </c>
      <c r="AT47" s="3">
        <v>5821932100</v>
      </c>
      <c r="AU47" s="3">
        <v>6407554000</v>
      </c>
      <c r="AW47" s="6">
        <v>56433.9</v>
      </c>
      <c r="AX47" s="6">
        <v>56510.3</v>
      </c>
      <c r="AY47" s="6">
        <v>56543.5</v>
      </c>
      <c r="AZ47" s="6">
        <v>56564.1</v>
      </c>
      <c r="BA47" s="6">
        <v>56576.7</v>
      </c>
      <c r="BB47" s="6">
        <v>56593.1</v>
      </c>
      <c r="BC47" s="6">
        <v>56596.2</v>
      </c>
      <c r="BD47" s="6">
        <v>56601.9</v>
      </c>
      <c r="BE47" s="6">
        <v>56629.3</v>
      </c>
      <c r="BF47" s="6">
        <v>56671.8</v>
      </c>
      <c r="BG47" s="6">
        <v>56719.2</v>
      </c>
      <c r="BH47" s="6">
        <v>56750.7</v>
      </c>
      <c r="BI47" s="6">
        <v>56858.8</v>
      </c>
      <c r="BJ47" s="6">
        <v>57049.4</v>
      </c>
      <c r="BK47" s="6">
        <v>57203.5</v>
      </c>
      <c r="BL47" s="6">
        <v>57300.8</v>
      </c>
      <c r="BM47" s="6">
        <v>57397</v>
      </c>
      <c r="BN47" s="6">
        <v>57512.2</v>
      </c>
      <c r="BO47" s="6">
        <v>57588</v>
      </c>
      <c r="BP47" s="6">
        <v>57646.3</v>
      </c>
      <c r="BQ47" s="6">
        <v>57728.3</v>
      </c>
    </row>
    <row r="48" spans="1:69" ht="12.75">
      <c r="A48" s="5" t="s">
        <v>202</v>
      </c>
      <c r="B48" s="5">
        <f t="shared" si="0"/>
        <v>0.019901</v>
      </c>
      <c r="C48" s="5" t="e">
        <f>AVERAGE(#REF!)*1000</f>
        <v>#REF!</v>
      </c>
      <c r="D48" s="5"/>
      <c r="O48" s="3">
        <v>31.138</v>
      </c>
      <c r="R48" s="3">
        <v>23.393</v>
      </c>
      <c r="T48" s="3">
        <v>20.975</v>
      </c>
      <c r="U48" s="3">
        <v>15.773</v>
      </c>
      <c r="V48" s="3">
        <v>17.007</v>
      </c>
      <c r="W48" s="3">
        <v>18.813</v>
      </c>
      <c r="X48" s="3">
        <v>13.722</v>
      </c>
      <c r="Y48" s="3">
        <v>18.387</v>
      </c>
      <c r="AK48" s="3">
        <v>37922703</v>
      </c>
      <c r="AN48" s="3">
        <v>34058784</v>
      </c>
      <c r="AP48" s="3">
        <v>32542708</v>
      </c>
      <c r="AQ48" s="3">
        <v>24042175</v>
      </c>
      <c r="AR48" s="3">
        <v>26052529</v>
      </c>
      <c r="AS48" s="3">
        <v>34146225</v>
      </c>
      <c r="AT48" s="3">
        <v>26372483</v>
      </c>
      <c r="AU48" s="3">
        <v>38298248</v>
      </c>
      <c r="AW48" s="6">
        <v>2133</v>
      </c>
      <c r="AX48" s="6">
        <v>2162.3</v>
      </c>
      <c r="AY48" s="6">
        <v>2200.1</v>
      </c>
      <c r="AZ48" s="6">
        <v>2240.8</v>
      </c>
      <c r="BA48" s="6">
        <v>2279.9</v>
      </c>
      <c r="BB48" s="6">
        <v>2311.1</v>
      </c>
      <c r="BC48" s="6">
        <v>2335.8</v>
      </c>
      <c r="BD48" s="6">
        <v>2350.6</v>
      </c>
      <c r="BE48" s="6">
        <v>2356.4</v>
      </c>
      <c r="BF48" s="6">
        <v>2374.9</v>
      </c>
      <c r="BG48" s="6">
        <v>2403.5</v>
      </c>
      <c r="BH48" s="6">
        <v>2425.2</v>
      </c>
      <c r="BI48" s="6">
        <v>2448</v>
      </c>
      <c r="BJ48" s="6">
        <v>2471.6</v>
      </c>
      <c r="BK48" s="6">
        <v>2496</v>
      </c>
      <c r="BL48" s="6">
        <v>2522.1</v>
      </c>
      <c r="BM48" s="6">
        <v>2538</v>
      </c>
      <c r="BN48" s="6">
        <v>2554</v>
      </c>
      <c r="BO48" s="6">
        <v>2576</v>
      </c>
      <c r="BP48" s="6">
        <v>2590</v>
      </c>
      <c r="BQ48" s="6">
        <v>2633</v>
      </c>
    </row>
    <row r="49" spans="1:69" ht="12.75">
      <c r="A49" s="5" t="s">
        <v>48</v>
      </c>
      <c r="B49" s="5">
        <f t="shared" si="0"/>
        <v>0.1710403333333333</v>
      </c>
      <c r="C49" s="5" t="e">
        <f>AVERAGE(#REF!)*1000</f>
        <v>#REF!</v>
      </c>
      <c r="D49" s="5"/>
      <c r="E49" s="3">
        <v>133.556</v>
      </c>
      <c r="F49" s="3">
        <v>125.674</v>
      </c>
      <c r="G49" s="3">
        <v>129.432</v>
      </c>
      <c r="H49" s="3">
        <v>134.979</v>
      </c>
      <c r="I49" s="3">
        <v>136.993</v>
      </c>
      <c r="J49" s="3">
        <v>140.972</v>
      </c>
      <c r="K49" s="3">
        <v>147.986</v>
      </c>
      <c r="L49" s="3">
        <v>157.5</v>
      </c>
      <c r="M49" s="3">
        <v>163.957</v>
      </c>
      <c r="N49" s="3">
        <v>163.816</v>
      </c>
      <c r="O49" s="3">
        <v>181.791</v>
      </c>
      <c r="P49" s="3">
        <v>189.813</v>
      </c>
      <c r="Q49" s="3">
        <v>192.7</v>
      </c>
      <c r="R49" s="3">
        <v>192.952</v>
      </c>
      <c r="S49" s="3">
        <v>192.106</v>
      </c>
      <c r="T49" s="3">
        <v>194.288</v>
      </c>
      <c r="U49" s="3">
        <v>199.424</v>
      </c>
      <c r="V49" s="3">
        <v>201.572</v>
      </c>
      <c r="W49" s="3">
        <v>202.341</v>
      </c>
      <c r="X49" s="3">
        <v>203.67</v>
      </c>
      <c r="Y49" s="3">
        <v>206.325</v>
      </c>
      <c r="AA49" s="3">
        <v>15491134000</v>
      </c>
      <c r="AB49" s="3">
        <v>14680431000</v>
      </c>
      <c r="AC49" s="3">
        <v>15233663000</v>
      </c>
      <c r="AD49" s="3">
        <v>16000512000</v>
      </c>
      <c r="AE49" s="3">
        <v>16344205000</v>
      </c>
      <c r="AF49" s="3">
        <v>16920482000</v>
      </c>
      <c r="AG49" s="3">
        <v>17870885000</v>
      </c>
      <c r="AH49" s="3">
        <v>19116067000</v>
      </c>
      <c r="AI49" s="3">
        <v>19984731000</v>
      </c>
      <c r="AJ49" s="3">
        <v>20044978000</v>
      </c>
      <c r="AK49" s="3">
        <v>22338045000</v>
      </c>
      <c r="AL49" s="3">
        <v>23406536000</v>
      </c>
      <c r="AM49" s="3">
        <v>23841720000</v>
      </c>
      <c r="AN49" s="3">
        <v>23949999000</v>
      </c>
      <c r="AO49" s="3">
        <v>23911544000</v>
      </c>
      <c r="AP49" s="3">
        <v>24262872000</v>
      </c>
      <c r="AQ49" s="3">
        <v>24971279000</v>
      </c>
      <c r="AR49" s="3">
        <v>25306542000</v>
      </c>
      <c r="AS49" s="3">
        <v>25479930000</v>
      </c>
      <c r="AT49" s="3">
        <v>25707507000</v>
      </c>
      <c r="AU49" s="3">
        <v>26114423000</v>
      </c>
      <c r="AW49" s="6">
        <v>116800</v>
      </c>
      <c r="AX49" s="6">
        <v>117650</v>
      </c>
      <c r="AY49" s="6">
        <v>118450</v>
      </c>
      <c r="AZ49" s="6">
        <v>119260</v>
      </c>
      <c r="BA49" s="6">
        <v>120020</v>
      </c>
      <c r="BB49" s="6">
        <v>120750</v>
      </c>
      <c r="BC49" s="6">
        <v>121490</v>
      </c>
      <c r="BD49" s="6">
        <v>122090</v>
      </c>
      <c r="BE49" s="6">
        <v>122610</v>
      </c>
      <c r="BF49" s="6">
        <v>123120</v>
      </c>
      <c r="BG49" s="6">
        <v>123540</v>
      </c>
      <c r="BH49" s="6">
        <v>123920</v>
      </c>
      <c r="BI49" s="6">
        <v>124320</v>
      </c>
      <c r="BJ49" s="6">
        <v>124670</v>
      </c>
      <c r="BK49" s="6">
        <v>124960</v>
      </c>
      <c r="BL49" s="6">
        <v>125570</v>
      </c>
      <c r="BM49" s="6">
        <v>125864</v>
      </c>
      <c r="BN49" s="6">
        <v>126166</v>
      </c>
      <c r="BO49" s="6">
        <v>126486</v>
      </c>
      <c r="BP49" s="6">
        <v>126686</v>
      </c>
      <c r="BQ49" s="6">
        <v>126919</v>
      </c>
    </row>
    <row r="50" spans="1:69" ht="12.75">
      <c r="A50" s="5" t="s">
        <v>49</v>
      </c>
      <c r="B50" s="5">
        <f t="shared" si="0"/>
        <v>0.018750095238095236</v>
      </c>
      <c r="C50" s="5" t="e">
        <f>AVERAGE(#REF!)*1000</f>
        <v>#REF!</v>
      </c>
      <c r="D50" s="5"/>
      <c r="E50" s="3">
        <v>10.555</v>
      </c>
      <c r="F50" s="3">
        <v>10.254</v>
      </c>
      <c r="G50" s="3">
        <v>22.231</v>
      </c>
      <c r="H50" s="3">
        <v>22.387</v>
      </c>
      <c r="I50" s="3">
        <v>22.614</v>
      </c>
      <c r="J50" s="3">
        <v>23.037</v>
      </c>
      <c r="K50" s="3">
        <v>22.646</v>
      </c>
      <c r="L50" s="3">
        <v>21.932</v>
      </c>
      <c r="M50" s="3">
        <v>22.598</v>
      </c>
      <c r="N50" s="3">
        <v>23.185</v>
      </c>
      <c r="O50" s="3">
        <v>20.309</v>
      </c>
      <c r="P50" s="3">
        <v>10.758</v>
      </c>
      <c r="Q50" s="3">
        <v>11.772</v>
      </c>
      <c r="R50" s="3">
        <v>28.457</v>
      </c>
      <c r="S50" s="3">
        <v>23.767</v>
      </c>
      <c r="T50" s="3">
        <v>17.1</v>
      </c>
      <c r="U50" s="3">
        <v>18.866</v>
      </c>
      <c r="V50" s="3">
        <v>21.287</v>
      </c>
      <c r="W50" s="3">
        <v>18.771</v>
      </c>
      <c r="X50" s="3">
        <v>12.787</v>
      </c>
      <c r="Y50" s="3">
        <v>8.439</v>
      </c>
      <c r="AA50" s="3">
        <v>11600700</v>
      </c>
      <c r="AB50" s="3">
        <v>11750000</v>
      </c>
      <c r="AC50" s="3">
        <v>32354869</v>
      </c>
      <c r="AD50" s="3">
        <v>33343748</v>
      </c>
      <c r="AE50" s="3">
        <v>35134107</v>
      </c>
      <c r="AF50" s="3">
        <v>35355003</v>
      </c>
      <c r="AG50" s="3">
        <v>36087371</v>
      </c>
      <c r="AH50" s="3">
        <v>34432898</v>
      </c>
      <c r="AI50" s="3">
        <v>34974844</v>
      </c>
      <c r="AJ50" s="3">
        <v>38475541</v>
      </c>
      <c r="AK50" s="3">
        <v>36608358</v>
      </c>
      <c r="AL50" s="3">
        <v>24588740</v>
      </c>
      <c r="AM50" s="3">
        <v>27943252</v>
      </c>
      <c r="AN50" s="3">
        <v>89391556</v>
      </c>
      <c r="AO50" s="3">
        <v>77508134</v>
      </c>
      <c r="AP50" s="3">
        <v>57560440</v>
      </c>
      <c r="AQ50" s="3">
        <v>67923087</v>
      </c>
      <c r="AR50" s="3">
        <v>78541036</v>
      </c>
      <c r="AS50" s="3">
        <v>73149282</v>
      </c>
      <c r="AT50" s="3">
        <v>49304930</v>
      </c>
      <c r="AU50" s="3">
        <v>32523805</v>
      </c>
      <c r="AW50" s="6">
        <v>2181</v>
      </c>
      <c r="AX50" s="6">
        <v>2267.25</v>
      </c>
      <c r="AY50" s="6">
        <v>2359.76</v>
      </c>
      <c r="AZ50" s="6">
        <v>2455.9</v>
      </c>
      <c r="BA50" s="6">
        <v>2551.3</v>
      </c>
      <c r="BB50" s="6">
        <v>2644</v>
      </c>
      <c r="BC50" s="6">
        <v>2744</v>
      </c>
      <c r="BD50" s="6">
        <v>2846</v>
      </c>
      <c r="BE50" s="6">
        <v>2948</v>
      </c>
      <c r="BF50" s="6">
        <v>3056</v>
      </c>
      <c r="BG50" s="6">
        <v>3170</v>
      </c>
      <c r="BH50" s="6">
        <v>3545</v>
      </c>
      <c r="BI50" s="6">
        <v>3733</v>
      </c>
      <c r="BJ50" s="6">
        <v>3905.93</v>
      </c>
      <c r="BK50" s="6">
        <v>4060.84</v>
      </c>
      <c r="BL50" s="6">
        <v>4195</v>
      </c>
      <c r="BM50" s="6">
        <v>4314.23</v>
      </c>
      <c r="BN50" s="6">
        <v>4459.12</v>
      </c>
      <c r="BO50" s="6">
        <v>4597.35</v>
      </c>
      <c r="BP50" s="6">
        <v>4739.87</v>
      </c>
      <c r="BQ50" s="6">
        <v>4886.81</v>
      </c>
    </row>
    <row r="51" spans="1:69" ht="12.75">
      <c r="A51" s="5" t="s">
        <v>50</v>
      </c>
      <c r="B51" s="5">
        <f t="shared" si="0"/>
        <v>0.012010428571428571</v>
      </c>
      <c r="C51" s="5" t="e">
        <f>AVERAGE(#REF!)*1000</f>
        <v>#REF!</v>
      </c>
      <c r="D51" s="5"/>
      <c r="K51" s="3">
        <v>10.275</v>
      </c>
      <c r="N51" s="3">
        <v>10.853</v>
      </c>
      <c r="O51" s="3">
        <v>11.221</v>
      </c>
      <c r="P51" s="3">
        <v>12.086</v>
      </c>
      <c r="Q51" s="3">
        <v>12.892</v>
      </c>
      <c r="R51" s="3">
        <v>13.375</v>
      </c>
      <c r="S51" s="3">
        <v>13.371</v>
      </c>
      <c r="AG51" s="3">
        <v>178797530</v>
      </c>
      <c r="AJ51" s="3">
        <v>203041710</v>
      </c>
      <c r="AK51" s="3">
        <v>217802700</v>
      </c>
      <c r="AL51" s="3">
        <v>247082850</v>
      </c>
      <c r="AM51" s="3">
        <v>260978000</v>
      </c>
      <c r="AN51" s="3">
        <v>283220360</v>
      </c>
      <c r="AO51" s="3">
        <v>296167950</v>
      </c>
      <c r="AP51" s="3">
        <v>343678000</v>
      </c>
      <c r="AQ51" s="3">
        <v>398945000</v>
      </c>
      <c r="AS51" s="3">
        <v>401306000</v>
      </c>
      <c r="AW51" s="6">
        <v>16632</v>
      </c>
      <c r="AX51" s="6">
        <v>17253.11</v>
      </c>
      <c r="AY51" s="6">
        <v>17881.83</v>
      </c>
      <c r="AZ51" s="6">
        <v>18522.81</v>
      </c>
      <c r="BA51" s="6">
        <v>19184.4</v>
      </c>
      <c r="BB51" s="6">
        <v>19871</v>
      </c>
      <c r="BC51" s="6">
        <v>20578.56</v>
      </c>
      <c r="BD51" s="6">
        <v>21303.68</v>
      </c>
      <c r="BE51" s="6">
        <v>22043.55</v>
      </c>
      <c r="BF51" s="6">
        <v>22794.51</v>
      </c>
      <c r="BG51" s="6">
        <v>23552</v>
      </c>
      <c r="BH51" s="6">
        <v>24304.08</v>
      </c>
      <c r="BI51" s="6">
        <v>25048.67</v>
      </c>
      <c r="BJ51" s="6">
        <v>25783.62</v>
      </c>
      <c r="BK51" s="6">
        <v>26506.79</v>
      </c>
      <c r="BL51" s="6">
        <v>27216</v>
      </c>
      <c r="BM51" s="6">
        <v>27918.1</v>
      </c>
      <c r="BN51" s="6">
        <v>28043</v>
      </c>
      <c r="BO51" s="6">
        <v>28726</v>
      </c>
      <c r="BP51" s="6">
        <v>29416</v>
      </c>
      <c r="BQ51" s="6">
        <v>30092</v>
      </c>
    </row>
    <row r="52" spans="1:69" ht="12.75">
      <c r="A52" s="5" t="s">
        <v>203</v>
      </c>
      <c r="B52" s="5">
        <f t="shared" si="0"/>
        <v>0.05587090000000001</v>
      </c>
      <c r="C52" s="5" t="e">
        <f>AVERAGE(#REF!)*1000</f>
        <v>#REF!</v>
      </c>
      <c r="D52" s="5"/>
      <c r="F52" s="3">
        <v>28.085</v>
      </c>
      <c r="G52" s="3">
        <v>25.553</v>
      </c>
      <c r="H52" s="3">
        <v>27.729</v>
      </c>
      <c r="I52" s="3">
        <v>29.044</v>
      </c>
      <c r="J52" s="3">
        <v>30.877</v>
      </c>
      <c r="K52" s="3">
        <v>32.71</v>
      </c>
      <c r="L52" s="3">
        <v>37.742</v>
      </c>
      <c r="M52" s="3">
        <v>43.18</v>
      </c>
      <c r="N52" s="3">
        <v>47.508</v>
      </c>
      <c r="O52" s="3">
        <v>54.176</v>
      </c>
      <c r="P52" s="3">
        <v>59.995</v>
      </c>
      <c r="Q52" s="3">
        <v>64.539</v>
      </c>
      <c r="R52" s="3">
        <v>67.143</v>
      </c>
      <c r="S52" s="3">
        <v>69.499</v>
      </c>
      <c r="T52" s="3">
        <v>76.205</v>
      </c>
      <c r="U52" s="3">
        <v>83.187</v>
      </c>
      <c r="V52" s="3">
        <v>85.451</v>
      </c>
      <c r="W52" s="3">
        <v>77.671</v>
      </c>
      <c r="X52" s="3">
        <v>81.62</v>
      </c>
      <c r="Y52" s="3">
        <v>95.504</v>
      </c>
      <c r="AA52" s="3">
        <v>1048357000</v>
      </c>
      <c r="AB52" s="3">
        <v>1064644000</v>
      </c>
      <c r="AC52" s="3">
        <v>977484000</v>
      </c>
      <c r="AD52" s="3">
        <v>1076330000</v>
      </c>
      <c r="AE52" s="3">
        <v>1144115000</v>
      </c>
      <c r="AF52" s="3">
        <v>1232965000</v>
      </c>
      <c r="AG52" s="3">
        <v>1318949000</v>
      </c>
      <c r="AH52" s="3">
        <v>1541869000</v>
      </c>
      <c r="AI52" s="3">
        <v>1782619000</v>
      </c>
      <c r="AJ52" s="3">
        <v>1986135000</v>
      </c>
      <c r="AK52" s="3">
        <v>2289066000</v>
      </c>
      <c r="AL52" s="3">
        <v>2564587000</v>
      </c>
      <c r="AM52" s="3">
        <v>2789865000</v>
      </c>
      <c r="AN52" s="3">
        <v>2939639000</v>
      </c>
      <c r="AO52" s="3">
        <v>3073201000</v>
      </c>
      <c r="AP52" s="3">
        <v>3404385000</v>
      </c>
      <c r="AQ52" s="3">
        <v>3754438000</v>
      </c>
      <c r="AR52" s="3">
        <v>3892309000</v>
      </c>
      <c r="AS52" s="3">
        <v>3565937000</v>
      </c>
      <c r="AT52" s="3">
        <v>3774809000</v>
      </c>
      <c r="AU52" s="3">
        <v>4452964200</v>
      </c>
      <c r="AW52" s="6">
        <v>38124</v>
      </c>
      <c r="AX52" s="6">
        <v>38723</v>
      </c>
      <c r="AY52" s="6">
        <v>39326</v>
      </c>
      <c r="AZ52" s="6">
        <v>39910</v>
      </c>
      <c r="BA52" s="6">
        <v>40406</v>
      </c>
      <c r="BB52" s="6">
        <v>40806</v>
      </c>
      <c r="BC52" s="6">
        <v>41214</v>
      </c>
      <c r="BD52" s="6">
        <v>41622</v>
      </c>
      <c r="BE52" s="6">
        <v>42031</v>
      </c>
      <c r="BF52" s="6">
        <v>42449</v>
      </c>
      <c r="BG52" s="6">
        <v>42869</v>
      </c>
      <c r="BH52" s="6">
        <v>43296</v>
      </c>
      <c r="BI52" s="6">
        <v>43748</v>
      </c>
      <c r="BJ52" s="6">
        <v>44195</v>
      </c>
      <c r="BK52" s="6">
        <v>44642</v>
      </c>
      <c r="BL52" s="6">
        <v>45093</v>
      </c>
      <c r="BM52" s="6">
        <v>45545</v>
      </c>
      <c r="BN52" s="6">
        <v>45991</v>
      </c>
      <c r="BO52" s="6">
        <v>46430</v>
      </c>
      <c r="BP52" s="6">
        <v>46858</v>
      </c>
      <c r="BQ52" s="6">
        <v>47275</v>
      </c>
    </row>
    <row r="53" spans="1:69" ht="12.75">
      <c r="A53" s="5" t="s">
        <v>52</v>
      </c>
      <c r="B53" s="5">
        <f t="shared" si="0"/>
        <v>0.019877</v>
      </c>
      <c r="C53" s="5" t="e">
        <f>AVERAGE(#REF!)*1000</f>
        <v>#REF!</v>
      </c>
      <c r="D53" s="5"/>
      <c r="J53" s="3">
        <v>11.641</v>
      </c>
      <c r="K53" s="3">
        <v>7.387</v>
      </c>
      <c r="L53" s="3">
        <v>10.411</v>
      </c>
      <c r="M53" s="3">
        <v>8.766</v>
      </c>
      <c r="N53" s="3">
        <v>21.895</v>
      </c>
      <c r="O53" s="3">
        <v>22.909</v>
      </c>
      <c r="R53" s="3">
        <v>29.487</v>
      </c>
      <c r="S53" s="3">
        <v>25.545</v>
      </c>
      <c r="T53" s="3">
        <v>22.165</v>
      </c>
      <c r="U53" s="3">
        <v>25.441</v>
      </c>
      <c r="V53" s="3">
        <v>33.537</v>
      </c>
      <c r="W53" s="3">
        <v>19.34</v>
      </c>
      <c r="AF53" s="3">
        <v>8947000</v>
      </c>
      <c r="AG53" s="3">
        <v>4289400</v>
      </c>
      <c r="AH53" s="3">
        <v>5839750</v>
      </c>
      <c r="AI53" s="3">
        <v>5215280</v>
      </c>
      <c r="AJ53" s="3">
        <v>8905100</v>
      </c>
      <c r="AK53" s="3">
        <v>14942000</v>
      </c>
      <c r="AN53" s="3">
        <v>20502200</v>
      </c>
      <c r="AO53" s="3">
        <v>18772100</v>
      </c>
      <c r="AP53" s="3">
        <v>15800000</v>
      </c>
      <c r="AQ53" s="3">
        <v>20400000</v>
      </c>
      <c r="AR53" s="3">
        <v>32242800</v>
      </c>
      <c r="AS53" s="3">
        <v>13381400</v>
      </c>
      <c r="AW53" s="6">
        <v>1346</v>
      </c>
      <c r="AX53" s="6">
        <v>1380.62</v>
      </c>
      <c r="AY53" s="6">
        <v>1415.98</v>
      </c>
      <c r="AZ53" s="6">
        <v>1452.02</v>
      </c>
      <c r="BA53" s="6">
        <v>1488.7</v>
      </c>
      <c r="BB53" s="6">
        <v>1526</v>
      </c>
      <c r="BC53" s="6">
        <v>1563.9</v>
      </c>
      <c r="BD53" s="6">
        <v>1602.42</v>
      </c>
      <c r="BE53" s="6">
        <v>1641.58</v>
      </c>
      <c r="BF53" s="6">
        <v>1681.42</v>
      </c>
      <c r="BG53" s="6">
        <v>1722</v>
      </c>
      <c r="BH53" s="6">
        <v>1762.7</v>
      </c>
      <c r="BI53" s="6">
        <v>1803.49</v>
      </c>
      <c r="BJ53" s="6">
        <v>1844.33</v>
      </c>
      <c r="BK53" s="6">
        <v>1885.18</v>
      </c>
      <c r="BL53" s="6">
        <v>1926</v>
      </c>
      <c r="BM53" s="6">
        <v>1968.33</v>
      </c>
      <c r="BN53" s="6">
        <v>1944.71</v>
      </c>
      <c r="BO53" s="6">
        <v>1978.09</v>
      </c>
      <c r="BP53" s="6">
        <v>2008.24</v>
      </c>
      <c r="BQ53" s="6">
        <v>2035</v>
      </c>
    </row>
    <row r="54" spans="1:69" ht="12.75">
      <c r="A54" s="5" t="s">
        <v>53</v>
      </c>
      <c r="B54" s="5">
        <f t="shared" si="0"/>
        <v>0.31608055</v>
      </c>
      <c r="C54" s="5" t="e">
        <f>AVERAGE(#REF!)*1000</f>
        <v>#REF!</v>
      </c>
      <c r="D54" s="5"/>
      <c r="E54" s="3">
        <v>229.356</v>
      </c>
      <c r="F54" s="3">
        <v>251.231</v>
      </c>
      <c r="G54" s="3">
        <v>258.453</v>
      </c>
      <c r="H54" s="3">
        <v>265.515</v>
      </c>
      <c r="I54" s="3">
        <v>288.184</v>
      </c>
      <c r="J54" s="3">
        <v>304.982</v>
      </c>
      <c r="K54" s="3">
        <v>333.363</v>
      </c>
      <c r="L54" s="3">
        <v>344.39</v>
      </c>
      <c r="M54" s="3">
        <v>355.51</v>
      </c>
      <c r="N54" s="3">
        <v>355.613</v>
      </c>
      <c r="O54" s="3">
        <v>356.192</v>
      </c>
      <c r="Q54" s="3">
        <v>314.856</v>
      </c>
      <c r="R54" s="3">
        <v>332.115</v>
      </c>
      <c r="S54" s="3">
        <v>331.84</v>
      </c>
      <c r="T54" s="3">
        <v>331.047</v>
      </c>
      <c r="U54" s="3">
        <v>321.31</v>
      </c>
      <c r="V54" s="3">
        <v>323.373</v>
      </c>
      <c r="W54" s="3">
        <v>337.21</v>
      </c>
      <c r="X54" s="3">
        <v>336.678</v>
      </c>
      <c r="Y54" s="3">
        <v>350.393</v>
      </c>
      <c r="AA54" s="3">
        <v>56300000</v>
      </c>
      <c r="AB54" s="3">
        <v>61073000</v>
      </c>
      <c r="AC54" s="3">
        <v>63816000</v>
      </c>
      <c r="AD54" s="3">
        <v>65632000</v>
      </c>
      <c r="AE54" s="3">
        <v>70197000</v>
      </c>
      <c r="AF54" s="3">
        <v>73730000</v>
      </c>
      <c r="AG54" s="3">
        <v>82869000</v>
      </c>
      <c r="AH54" s="3">
        <v>89881000</v>
      </c>
      <c r="AI54" s="3">
        <v>91976000</v>
      </c>
      <c r="AJ54" s="3">
        <v>92342000</v>
      </c>
      <c r="AK54" s="3">
        <v>94583000</v>
      </c>
      <c r="AL54" s="3">
        <v>145000000</v>
      </c>
      <c r="AM54" s="3">
        <v>98100000</v>
      </c>
      <c r="AN54" s="3">
        <v>104000000</v>
      </c>
      <c r="AO54" s="3">
        <v>103000000</v>
      </c>
      <c r="AP54" s="3">
        <v>99200000</v>
      </c>
      <c r="AQ54" s="3">
        <v>98500000</v>
      </c>
      <c r="AR54" s="3">
        <v>102100000</v>
      </c>
      <c r="AS54" s="3">
        <v>106100000</v>
      </c>
      <c r="AT54" s="3">
        <v>106400000</v>
      </c>
      <c r="AU54" s="3">
        <v>107800000</v>
      </c>
      <c r="AW54" s="6">
        <v>364.4</v>
      </c>
      <c r="AX54" s="6">
        <v>365.4</v>
      </c>
      <c r="AY54" s="6">
        <v>365.6</v>
      </c>
      <c r="AZ54" s="6">
        <v>365.7</v>
      </c>
      <c r="BA54" s="6">
        <v>366</v>
      </c>
      <c r="BB54" s="6">
        <v>366.7</v>
      </c>
      <c r="BC54" s="6">
        <v>368.4</v>
      </c>
      <c r="BD54" s="6">
        <v>370.6</v>
      </c>
      <c r="BE54" s="6">
        <v>373.3</v>
      </c>
      <c r="BF54" s="6">
        <v>376.7</v>
      </c>
      <c r="BG54" s="6">
        <v>381.4</v>
      </c>
      <c r="BH54" s="6">
        <v>387.1</v>
      </c>
      <c r="BI54" s="6">
        <v>392.5</v>
      </c>
      <c r="BJ54" s="6">
        <v>398.1</v>
      </c>
      <c r="BK54" s="6">
        <v>403.8</v>
      </c>
      <c r="BL54" s="6">
        <v>412.8</v>
      </c>
      <c r="BM54" s="6">
        <v>418.3</v>
      </c>
      <c r="BN54" s="6">
        <v>423.7</v>
      </c>
      <c r="BO54" s="6">
        <v>429.2</v>
      </c>
      <c r="BP54" s="6">
        <v>435.7</v>
      </c>
      <c r="BQ54" s="6">
        <v>441.4</v>
      </c>
    </row>
    <row r="55" spans="1:69" ht="12.75">
      <c r="A55" s="5" t="s">
        <v>54</v>
      </c>
      <c r="B55" s="5">
        <f t="shared" si="0"/>
        <v>0.002732047619047619</v>
      </c>
      <c r="C55" s="5" t="e">
        <f>AVERAGE(#REF!)*1000</f>
        <v>#REF!</v>
      </c>
      <c r="D55" s="5"/>
      <c r="E55" s="3">
        <v>2.832</v>
      </c>
      <c r="F55" s="3">
        <v>3.39</v>
      </c>
      <c r="G55" s="3">
        <v>3.265</v>
      </c>
      <c r="H55" s="3">
        <v>4.22</v>
      </c>
      <c r="I55" s="3">
        <v>3.462</v>
      </c>
      <c r="J55" s="3">
        <v>2.935</v>
      </c>
      <c r="K55" s="3">
        <v>3.361</v>
      </c>
      <c r="L55" s="3">
        <v>3.987</v>
      </c>
      <c r="M55" s="3">
        <v>3.763</v>
      </c>
      <c r="N55" s="3">
        <v>3.837</v>
      </c>
      <c r="O55" s="3">
        <v>3.839</v>
      </c>
      <c r="P55" s="3">
        <v>1.903</v>
      </c>
      <c r="Q55" s="3">
        <v>1.998</v>
      </c>
      <c r="R55" s="3">
        <v>1.989</v>
      </c>
      <c r="S55" s="3">
        <v>1.978</v>
      </c>
      <c r="T55" s="3">
        <v>2.563</v>
      </c>
      <c r="U55" s="3">
        <v>2.731</v>
      </c>
      <c r="V55" s="3">
        <v>1.417</v>
      </c>
      <c r="W55" s="3">
        <v>1.445</v>
      </c>
      <c r="X55" s="3">
        <v>1.561</v>
      </c>
      <c r="Y55" s="3">
        <v>0.897</v>
      </c>
      <c r="AA55" s="3">
        <v>23541600</v>
      </c>
      <c r="AB55" s="3">
        <v>29220700</v>
      </c>
      <c r="AC55" s="3">
        <v>29012400</v>
      </c>
      <c r="AD55" s="3">
        <v>39212300</v>
      </c>
      <c r="AE55" s="3">
        <v>32225000</v>
      </c>
      <c r="AF55" s="3">
        <v>26116000</v>
      </c>
      <c r="AG55" s="3">
        <v>30954000</v>
      </c>
      <c r="AH55" s="3">
        <v>37972000</v>
      </c>
      <c r="AI55" s="3">
        <v>36832500</v>
      </c>
      <c r="AJ55" s="3">
        <v>38622000</v>
      </c>
      <c r="AK55" s="3">
        <v>39737000</v>
      </c>
      <c r="AL55" s="3">
        <v>20265000</v>
      </c>
      <c r="AM55" s="3">
        <v>21888000</v>
      </c>
      <c r="AN55" s="3">
        <v>21950000</v>
      </c>
      <c r="AO55" s="3">
        <v>22490000</v>
      </c>
      <c r="AP55" s="3">
        <v>30896595</v>
      </c>
      <c r="AQ55" s="3">
        <v>34058793</v>
      </c>
      <c r="AR55" s="3">
        <v>19594700</v>
      </c>
      <c r="AS55" s="3">
        <v>20573500</v>
      </c>
      <c r="AT55" s="3">
        <v>22357750</v>
      </c>
      <c r="AU55" s="3">
        <v>12336000</v>
      </c>
      <c r="AW55" s="6">
        <v>8873</v>
      </c>
      <c r="AX55" s="6">
        <v>9104.56</v>
      </c>
      <c r="AY55" s="6">
        <v>9344.1</v>
      </c>
      <c r="AZ55" s="6">
        <v>9592.8</v>
      </c>
      <c r="BA55" s="6">
        <v>9852.15</v>
      </c>
      <c r="BB55" s="6">
        <v>10123</v>
      </c>
      <c r="BC55" s="6">
        <v>10404.93</v>
      </c>
      <c r="BD55" s="6">
        <v>10697.47</v>
      </c>
      <c r="BE55" s="6">
        <v>11000.07</v>
      </c>
      <c r="BF55" s="6">
        <v>11311.93</v>
      </c>
      <c r="BG55" s="6">
        <v>11632</v>
      </c>
      <c r="BH55" s="6">
        <v>11893.36</v>
      </c>
      <c r="BI55" s="6">
        <v>12201.28</v>
      </c>
      <c r="BJ55" s="6">
        <v>12545.32</v>
      </c>
      <c r="BK55" s="6">
        <v>12915.04</v>
      </c>
      <c r="BL55" s="6">
        <v>13300</v>
      </c>
      <c r="BM55" s="6">
        <v>13717.55</v>
      </c>
      <c r="BN55" s="6">
        <v>14148.2</v>
      </c>
      <c r="BO55" s="6">
        <v>14592.38</v>
      </c>
      <c r="BP55" s="6">
        <v>15050.5</v>
      </c>
      <c r="BQ55" s="6">
        <v>15523</v>
      </c>
    </row>
    <row r="56" spans="1:69" ht="12.75">
      <c r="A56" s="5" t="s">
        <v>55</v>
      </c>
      <c r="B56" s="5">
        <f t="shared" si="0"/>
        <v>0.006087875</v>
      </c>
      <c r="C56" s="5" t="e">
        <f>AVERAGE(#REF!)*1000</f>
        <v>#REF!</v>
      </c>
      <c r="D56" s="5"/>
      <c r="F56" s="3">
        <v>6.78</v>
      </c>
      <c r="G56" s="3">
        <v>10.791</v>
      </c>
      <c r="H56" s="3">
        <v>7.294</v>
      </c>
      <c r="S56" s="3">
        <v>4.985</v>
      </c>
      <c r="T56" s="3">
        <v>5.022</v>
      </c>
      <c r="U56" s="3">
        <v>5.63</v>
      </c>
      <c r="X56" s="3">
        <v>4.799</v>
      </c>
      <c r="Y56" s="3">
        <v>3.402</v>
      </c>
      <c r="AB56" s="3">
        <v>41743173</v>
      </c>
      <c r="AC56" s="3">
        <v>55900200</v>
      </c>
      <c r="AD56" s="3">
        <v>33821168</v>
      </c>
      <c r="AO56" s="3">
        <v>35400957</v>
      </c>
      <c r="AP56" s="3">
        <v>34617345</v>
      </c>
      <c r="AQ56" s="3">
        <v>40296018</v>
      </c>
      <c r="AT56" s="3">
        <v>47270860</v>
      </c>
      <c r="AU56" s="3">
        <v>30813965</v>
      </c>
      <c r="AW56" s="6">
        <v>6183</v>
      </c>
      <c r="AX56" s="6">
        <v>6361.7</v>
      </c>
      <c r="AY56" s="6">
        <v>6549.06</v>
      </c>
      <c r="AZ56" s="6">
        <v>6748.07</v>
      </c>
      <c r="BA56" s="6">
        <v>6960.73</v>
      </c>
      <c r="BB56" s="6">
        <v>7188</v>
      </c>
      <c r="BC56" s="6">
        <v>7426.57</v>
      </c>
      <c r="BD56" s="6">
        <v>7677.06</v>
      </c>
      <c r="BE56" s="6">
        <v>7940.15</v>
      </c>
      <c r="BF56" s="6">
        <v>8216.54</v>
      </c>
      <c r="BG56" s="6">
        <v>8507</v>
      </c>
      <c r="BH56" s="6">
        <v>8743.48</v>
      </c>
      <c r="BI56" s="6">
        <v>8986.54</v>
      </c>
      <c r="BJ56" s="6">
        <v>9236.35</v>
      </c>
      <c r="BK56" s="6">
        <v>9493.11</v>
      </c>
      <c r="BL56" s="6">
        <v>9757</v>
      </c>
      <c r="BM56" s="6">
        <v>10016</v>
      </c>
      <c r="BN56" s="6">
        <v>9664.93</v>
      </c>
      <c r="BO56" s="6">
        <v>9884</v>
      </c>
      <c r="BP56" s="6">
        <v>10097.5</v>
      </c>
      <c r="BQ56" s="6">
        <v>10311</v>
      </c>
    </row>
    <row r="57" spans="1:69" ht="12.75">
      <c r="A57" s="5" t="s">
        <v>56</v>
      </c>
      <c r="B57" s="5">
        <f t="shared" si="0"/>
        <v>0.047207</v>
      </c>
      <c r="C57" s="5" t="e">
        <f>AVERAGE(#REF!)*1000</f>
        <v>#REF!</v>
      </c>
      <c r="D57" s="5"/>
      <c r="E57" s="3">
        <v>37.071</v>
      </c>
      <c r="F57" s="3">
        <v>54.329</v>
      </c>
      <c r="G57" s="3">
        <v>47.169</v>
      </c>
      <c r="H57" s="3">
        <v>51.11</v>
      </c>
      <c r="I57" s="3">
        <v>51.877</v>
      </c>
      <c r="J57" s="3">
        <v>56.297</v>
      </c>
      <c r="K57" s="3">
        <v>50.412</v>
      </c>
      <c r="L57" s="3">
        <v>45.556</v>
      </c>
      <c r="M57" s="3">
        <v>39.948</v>
      </c>
      <c r="N57" s="3">
        <v>44.495</v>
      </c>
      <c r="O57" s="3">
        <v>46.495</v>
      </c>
      <c r="P57" s="3">
        <v>43.906</v>
      </c>
      <c r="Q57" s="3">
        <v>45.221</v>
      </c>
      <c r="R57" s="3">
        <v>49.859</v>
      </c>
      <c r="S57" s="3">
        <v>48.922</v>
      </c>
      <c r="T57" s="3">
        <v>48.975</v>
      </c>
      <c r="U57" s="3">
        <v>44.948</v>
      </c>
      <c r="V57" s="3">
        <v>47.514</v>
      </c>
      <c r="W57" s="3">
        <v>45.218</v>
      </c>
      <c r="X57" s="3">
        <v>44.818</v>
      </c>
      <c r="AA57" s="3">
        <v>440202000</v>
      </c>
      <c r="AB57" s="3">
        <v>640131000</v>
      </c>
      <c r="AC57" s="3">
        <v>601801810</v>
      </c>
      <c r="AD57" s="3">
        <v>669180000</v>
      </c>
      <c r="AE57" s="3">
        <v>695216000</v>
      </c>
      <c r="AF57" s="3">
        <v>780681000</v>
      </c>
      <c r="AG57" s="3">
        <v>755034000</v>
      </c>
      <c r="AH57" s="3">
        <v>708020000</v>
      </c>
      <c r="AI57" s="3">
        <v>632967000</v>
      </c>
      <c r="AJ57" s="3">
        <v>686923000</v>
      </c>
      <c r="AK57" s="3">
        <v>731996000</v>
      </c>
      <c r="AL57" s="3">
        <v>758527000</v>
      </c>
      <c r="AM57" s="3">
        <v>801981000</v>
      </c>
      <c r="AN57" s="3">
        <v>863650000</v>
      </c>
      <c r="AO57" s="3">
        <v>868256000</v>
      </c>
      <c r="AP57" s="3">
        <v>894440000</v>
      </c>
      <c r="AQ57" s="3">
        <v>895046000</v>
      </c>
      <c r="AR57" s="3">
        <v>983498000</v>
      </c>
      <c r="AS57" s="3">
        <v>962264000</v>
      </c>
      <c r="AT57" s="3">
        <v>977180000</v>
      </c>
      <c r="AU57" s="3">
        <v>1051409000</v>
      </c>
      <c r="AW57" s="6">
        <v>13763</v>
      </c>
      <c r="AX57" s="6">
        <v>14105.08</v>
      </c>
      <c r="AY57" s="6">
        <v>14465.81</v>
      </c>
      <c r="AZ57" s="6">
        <v>14847</v>
      </c>
      <c r="BA57" s="6">
        <v>15250.25</v>
      </c>
      <c r="BB57" s="6">
        <v>15677</v>
      </c>
      <c r="BC57" s="6">
        <v>16143.01</v>
      </c>
      <c r="BD57" s="6">
        <v>16633.58</v>
      </c>
      <c r="BE57" s="6">
        <v>17144.39</v>
      </c>
      <c r="BF57" s="6">
        <v>17669.6</v>
      </c>
      <c r="BG57" s="6">
        <v>18201.9</v>
      </c>
      <c r="BH57" s="6">
        <v>18656.95</v>
      </c>
      <c r="BI57" s="6">
        <v>19127.1</v>
      </c>
      <c r="BJ57" s="6">
        <v>19609.11</v>
      </c>
      <c r="BK57" s="6">
        <v>20103.26</v>
      </c>
      <c r="BL57" s="6">
        <v>20609.86</v>
      </c>
      <c r="BM57" s="6">
        <v>21129.23</v>
      </c>
      <c r="BN57" s="6">
        <v>21667</v>
      </c>
      <c r="BO57" s="6">
        <v>22180</v>
      </c>
      <c r="BP57" s="6">
        <v>22710</v>
      </c>
      <c r="BQ57" s="6">
        <v>23270</v>
      </c>
    </row>
    <row r="58" spans="1:69" ht="12.75">
      <c r="A58" s="5" t="s">
        <v>57</v>
      </c>
      <c r="B58" s="5">
        <f t="shared" si="0"/>
        <v>0.0002820833333333333</v>
      </c>
      <c r="C58" s="5" t="e">
        <f>AVERAGE(#REF!)*1000</f>
        <v>#REF!</v>
      </c>
      <c r="D58" s="5"/>
      <c r="G58" s="3">
        <v>0.651</v>
      </c>
      <c r="H58" s="3">
        <v>0.41</v>
      </c>
      <c r="I58" s="3">
        <v>0.276</v>
      </c>
      <c r="K58" s="3">
        <v>0.769</v>
      </c>
      <c r="L58" s="3">
        <v>0.31</v>
      </c>
      <c r="R58" s="3">
        <v>0.131</v>
      </c>
      <c r="S58" s="3">
        <v>0.144</v>
      </c>
      <c r="T58" s="3">
        <v>0.116</v>
      </c>
      <c r="U58" s="3">
        <v>0.159</v>
      </c>
      <c r="V58" s="3">
        <v>0.18</v>
      </c>
      <c r="W58" s="3">
        <v>0.181</v>
      </c>
      <c r="Y58" s="3">
        <v>0.058</v>
      </c>
      <c r="AC58" s="3">
        <v>2994836</v>
      </c>
      <c r="AD58" s="3">
        <v>1518296</v>
      </c>
      <c r="AE58" s="3">
        <v>885268</v>
      </c>
      <c r="AG58" s="3">
        <v>4989750</v>
      </c>
      <c r="AH58" s="3">
        <v>2054196</v>
      </c>
      <c r="AK58" s="3">
        <v>1661220</v>
      </c>
      <c r="AN58" s="3">
        <v>565956</v>
      </c>
      <c r="AO58" s="3">
        <v>597776</v>
      </c>
      <c r="AP58" s="3">
        <v>643085</v>
      </c>
      <c r="AQ58" s="3">
        <v>700933</v>
      </c>
      <c r="AR58" s="3">
        <v>1047420</v>
      </c>
      <c r="AS58" s="3">
        <v>956429</v>
      </c>
      <c r="AU58" s="3">
        <v>284769</v>
      </c>
      <c r="AW58" s="6">
        <v>6590</v>
      </c>
      <c r="AX58" s="6">
        <v>6731.94</v>
      </c>
      <c r="AY58" s="6">
        <v>6881.34</v>
      </c>
      <c r="AZ58" s="6">
        <v>7039.87</v>
      </c>
      <c r="BA58" s="6">
        <v>7208.81</v>
      </c>
      <c r="BB58" s="6">
        <v>7389</v>
      </c>
      <c r="BC58" s="6">
        <v>7579.71</v>
      </c>
      <c r="BD58" s="6">
        <v>7781.53</v>
      </c>
      <c r="BE58" s="6">
        <v>7995.06</v>
      </c>
      <c r="BF58" s="6">
        <v>8220.98</v>
      </c>
      <c r="BG58" s="6">
        <v>8460</v>
      </c>
      <c r="BH58" s="6">
        <v>8702.48</v>
      </c>
      <c r="BI58" s="6">
        <v>8948.33</v>
      </c>
      <c r="BJ58" s="6">
        <v>9197.45</v>
      </c>
      <c r="BK58" s="6">
        <v>9449.71</v>
      </c>
      <c r="BL58" s="6">
        <v>9705</v>
      </c>
      <c r="BM58" s="6">
        <v>9993.35</v>
      </c>
      <c r="BN58" s="6">
        <v>10089.8</v>
      </c>
      <c r="BO58" s="6">
        <v>10333.64</v>
      </c>
      <c r="BP58" s="6">
        <v>10583.65</v>
      </c>
      <c r="BQ58" s="6">
        <v>10840</v>
      </c>
    </row>
    <row r="59" spans="1:69" ht="12.75">
      <c r="A59" s="5" t="s">
        <v>58</v>
      </c>
      <c r="B59" s="5">
        <f t="shared" si="0"/>
        <v>0.0033590000000000004</v>
      </c>
      <c r="C59" s="5" t="e">
        <f>AVERAGE(#REF!)*1000</f>
        <v>#REF!</v>
      </c>
      <c r="D59" s="5"/>
      <c r="F59" s="3">
        <v>11.641</v>
      </c>
      <c r="G59" s="3">
        <v>13.14</v>
      </c>
      <c r="S59" s="3">
        <v>0.025</v>
      </c>
      <c r="T59" s="3">
        <v>0.132</v>
      </c>
      <c r="U59" s="3">
        <v>0.286</v>
      </c>
      <c r="V59" s="3">
        <v>0.608</v>
      </c>
      <c r="W59" s="3">
        <v>0.507</v>
      </c>
      <c r="X59" s="3">
        <v>0.533</v>
      </c>
      <c r="AB59" s="3">
        <v>11154231</v>
      </c>
      <c r="AC59" s="3">
        <v>11915915</v>
      </c>
      <c r="AO59" s="3">
        <v>35074</v>
      </c>
      <c r="AP59" s="3">
        <v>57612</v>
      </c>
      <c r="AQ59" s="3">
        <v>189098</v>
      </c>
      <c r="AR59" s="3">
        <v>572471</v>
      </c>
      <c r="AS59" s="3">
        <v>498050</v>
      </c>
      <c r="AT59" s="3">
        <v>534260</v>
      </c>
      <c r="AW59" s="6">
        <v>1551</v>
      </c>
      <c r="AX59" s="6">
        <v>1590.92</v>
      </c>
      <c r="AY59" s="6">
        <v>1632.22</v>
      </c>
      <c r="AZ59" s="6">
        <v>1675.03</v>
      </c>
      <c r="BA59" s="6">
        <v>1719.57</v>
      </c>
      <c r="BB59" s="6">
        <v>1766</v>
      </c>
      <c r="BC59" s="6">
        <v>1814.29</v>
      </c>
      <c r="BD59" s="6">
        <v>1864.44</v>
      </c>
      <c r="BE59" s="6">
        <v>1916.46</v>
      </c>
      <c r="BF59" s="6">
        <v>1970.32</v>
      </c>
      <c r="BG59" s="6">
        <v>2026</v>
      </c>
      <c r="BH59" s="6">
        <v>2083.26</v>
      </c>
      <c r="BI59" s="6">
        <v>2142.14</v>
      </c>
      <c r="BJ59" s="6">
        <v>2202.69</v>
      </c>
      <c r="BK59" s="6">
        <v>2264.96</v>
      </c>
      <c r="BL59" s="6">
        <v>2329</v>
      </c>
      <c r="BM59" s="6">
        <v>2394.35</v>
      </c>
      <c r="BN59" s="6">
        <v>2415.46</v>
      </c>
      <c r="BO59" s="6">
        <v>2493.12</v>
      </c>
      <c r="BP59" s="6">
        <v>2576.18</v>
      </c>
      <c r="BQ59" s="6"/>
    </row>
    <row r="60" spans="1:69" ht="12.75">
      <c r="A60" s="5" t="s">
        <v>59</v>
      </c>
      <c r="B60" s="5">
        <f t="shared" si="0"/>
        <v>0.02717547619047619</v>
      </c>
      <c r="C60" s="5" t="e">
        <f>AVERAGE(#REF!)*1000</f>
        <v>#REF!</v>
      </c>
      <c r="D60" s="5"/>
      <c r="E60" s="3">
        <v>19.318</v>
      </c>
      <c r="F60" s="3">
        <v>18.656</v>
      </c>
      <c r="G60" s="3">
        <v>19.252</v>
      </c>
      <c r="H60" s="3">
        <v>18.728</v>
      </c>
      <c r="I60" s="3">
        <v>19.285</v>
      </c>
      <c r="J60" s="3">
        <v>19.957</v>
      </c>
      <c r="K60" s="3">
        <v>21.087</v>
      </c>
      <c r="L60" s="3">
        <v>21.197</v>
      </c>
      <c r="M60" s="3">
        <v>21.679</v>
      </c>
      <c r="N60" s="3">
        <v>21.67</v>
      </c>
      <c r="O60" s="3">
        <v>21.766</v>
      </c>
      <c r="P60" s="3">
        <v>22.976</v>
      </c>
      <c r="Q60" s="3">
        <v>24.681</v>
      </c>
      <c r="R60" s="3">
        <v>25.989</v>
      </c>
      <c r="S60" s="3">
        <v>28.034</v>
      </c>
      <c r="T60" s="3">
        <v>29.524</v>
      </c>
      <c r="U60" s="3">
        <v>42.979</v>
      </c>
      <c r="V60" s="3">
        <v>43.875</v>
      </c>
      <c r="W60" s="3">
        <v>46.721</v>
      </c>
      <c r="X60" s="3">
        <v>46.797</v>
      </c>
      <c r="Y60" s="3">
        <v>36.514</v>
      </c>
      <c r="AA60" s="3">
        <v>13048000</v>
      </c>
      <c r="AB60" s="3">
        <v>13038000</v>
      </c>
      <c r="AC60" s="3">
        <v>13658000</v>
      </c>
      <c r="AD60" s="3">
        <v>13338500</v>
      </c>
      <c r="AE60" s="3">
        <v>13764300</v>
      </c>
      <c r="AF60" s="3">
        <v>14278100</v>
      </c>
      <c r="AG60" s="3">
        <v>14917700</v>
      </c>
      <c r="AH60" s="3">
        <v>15084700</v>
      </c>
      <c r="AI60" s="3">
        <v>15591200</v>
      </c>
      <c r="AJ60" s="3">
        <v>15730300</v>
      </c>
      <c r="AK60" s="3">
        <v>15821400</v>
      </c>
      <c r="AL60" s="3">
        <v>16888300</v>
      </c>
      <c r="AM60" s="3">
        <v>18423300</v>
      </c>
      <c r="AN60" s="3">
        <v>19616000</v>
      </c>
      <c r="AO60" s="3">
        <v>21657650</v>
      </c>
      <c r="AP60" s="3">
        <v>23690720</v>
      </c>
      <c r="AQ60" s="3">
        <v>38823000</v>
      </c>
      <c r="AR60" s="3">
        <v>41645000</v>
      </c>
      <c r="AS60" s="3">
        <v>44816000</v>
      </c>
      <c r="AT60" s="3">
        <v>45498400</v>
      </c>
      <c r="AU60" s="3">
        <v>37988800</v>
      </c>
      <c r="AW60" s="6">
        <v>966</v>
      </c>
      <c r="AX60" s="6">
        <v>979.13</v>
      </c>
      <c r="AY60" s="6">
        <v>990.75</v>
      </c>
      <c r="AZ60" s="6">
        <v>1000.8</v>
      </c>
      <c r="BA60" s="6">
        <v>1009.23</v>
      </c>
      <c r="BB60" s="6">
        <v>1016</v>
      </c>
      <c r="BC60" s="6">
        <v>1024.68</v>
      </c>
      <c r="BD60" s="6">
        <v>1032.76</v>
      </c>
      <c r="BE60" s="6">
        <v>1040.84</v>
      </c>
      <c r="BF60" s="6">
        <v>1048.92</v>
      </c>
      <c r="BG60" s="6">
        <v>1057</v>
      </c>
      <c r="BH60" s="6">
        <v>1066.66</v>
      </c>
      <c r="BI60" s="6">
        <v>1081</v>
      </c>
      <c r="BJ60" s="6">
        <v>1097</v>
      </c>
      <c r="BK60" s="6">
        <v>1113</v>
      </c>
      <c r="BL60" s="6">
        <v>1122</v>
      </c>
      <c r="BM60" s="6">
        <v>1134</v>
      </c>
      <c r="BN60" s="6">
        <v>1147.71</v>
      </c>
      <c r="BO60" s="6">
        <v>1159.73</v>
      </c>
      <c r="BP60" s="6">
        <v>1174.4</v>
      </c>
      <c r="BQ60" s="6">
        <v>1186.14</v>
      </c>
    </row>
    <row r="61" spans="1:69" ht="12.75">
      <c r="A61" s="5" t="s">
        <v>60</v>
      </c>
      <c r="B61" s="5">
        <f t="shared" si="0"/>
        <v>0.008385249999999999</v>
      </c>
      <c r="C61" s="5" t="e">
        <f>AVERAGE(#REF!)*1000</f>
        <v>#REF!</v>
      </c>
      <c r="D61" s="5"/>
      <c r="E61" s="3">
        <v>10.906</v>
      </c>
      <c r="G61" s="3">
        <v>10.263</v>
      </c>
      <c r="H61" s="3">
        <v>8.897</v>
      </c>
      <c r="I61" s="3">
        <v>8.157</v>
      </c>
      <c r="J61" s="3">
        <v>6.765</v>
      </c>
      <c r="K61" s="3">
        <v>6.255</v>
      </c>
      <c r="L61" s="3">
        <v>7.035</v>
      </c>
      <c r="M61" s="3">
        <v>6.558</v>
      </c>
      <c r="N61" s="3">
        <v>6.869</v>
      </c>
      <c r="O61" s="3">
        <v>7.052</v>
      </c>
      <c r="P61" s="3">
        <v>7.606</v>
      </c>
      <c r="Q61" s="3">
        <v>7.703</v>
      </c>
      <c r="R61" s="3">
        <v>7.74</v>
      </c>
      <c r="S61" s="3">
        <v>8.779</v>
      </c>
      <c r="T61" s="3">
        <v>8.322</v>
      </c>
      <c r="U61" s="3">
        <v>8.674</v>
      </c>
      <c r="V61" s="3">
        <v>10.441</v>
      </c>
      <c r="W61" s="3">
        <v>9.828</v>
      </c>
      <c r="X61" s="3">
        <v>10.289</v>
      </c>
      <c r="Y61" s="3">
        <v>9.566</v>
      </c>
      <c r="AA61" s="3">
        <v>556544000</v>
      </c>
      <c r="AC61" s="3">
        <v>553178000</v>
      </c>
      <c r="AD61" s="3">
        <v>474339000</v>
      </c>
      <c r="AE61" s="3">
        <v>441085000</v>
      </c>
      <c r="AF61" s="3">
        <v>356687500</v>
      </c>
      <c r="AG61" s="3">
        <v>347163700</v>
      </c>
      <c r="AH61" s="3">
        <v>433292000</v>
      </c>
      <c r="AI61" s="3">
        <v>395546690</v>
      </c>
      <c r="AJ61" s="3">
        <v>423343790</v>
      </c>
      <c r="AK61" s="3">
        <v>444567660</v>
      </c>
      <c r="AL61" s="3">
        <v>493674000</v>
      </c>
      <c r="AM61" s="3">
        <v>505990240</v>
      </c>
      <c r="AN61" s="3">
        <v>517517870</v>
      </c>
      <c r="AO61" s="3">
        <v>596338930</v>
      </c>
      <c r="AP61" s="3">
        <v>626251220</v>
      </c>
      <c r="AQ61" s="3">
        <v>658160770</v>
      </c>
      <c r="AR61" s="3">
        <v>832335030</v>
      </c>
      <c r="AS61" s="3">
        <v>768621330</v>
      </c>
      <c r="AT61" s="3">
        <v>886055820</v>
      </c>
      <c r="AU61" s="3">
        <v>888688780</v>
      </c>
      <c r="AW61" s="6">
        <v>66097.6</v>
      </c>
      <c r="AX61" s="6">
        <v>67661.4</v>
      </c>
      <c r="AY61" s="6">
        <v>69235.2</v>
      </c>
      <c r="AZ61" s="6">
        <v>70818.8</v>
      </c>
      <c r="BA61" s="6">
        <v>72392.6</v>
      </c>
      <c r="BB61" s="6">
        <v>73956.4</v>
      </c>
      <c r="BC61" s="6">
        <v>75500.5</v>
      </c>
      <c r="BD61" s="6">
        <v>77044.5</v>
      </c>
      <c r="BE61" s="6">
        <v>78608.4</v>
      </c>
      <c r="BF61" s="6">
        <v>80172.2</v>
      </c>
      <c r="BG61" s="6">
        <v>81745</v>
      </c>
      <c r="BH61" s="6">
        <v>84671</v>
      </c>
      <c r="BI61" s="6">
        <v>86238</v>
      </c>
      <c r="BJ61" s="6">
        <v>87797</v>
      </c>
      <c r="BK61" s="6">
        <v>89352</v>
      </c>
      <c r="BL61" s="6">
        <v>90903</v>
      </c>
      <c r="BM61" s="6">
        <v>92450</v>
      </c>
      <c r="BN61" s="6">
        <v>93990</v>
      </c>
      <c r="BO61" s="6">
        <v>95521</v>
      </c>
      <c r="BP61" s="6">
        <v>97428</v>
      </c>
      <c r="BQ61" s="6">
        <v>97221</v>
      </c>
    </row>
    <row r="62" spans="1:69" ht="12.75">
      <c r="A62" s="5" t="s">
        <v>61</v>
      </c>
      <c r="B62" s="5">
        <f t="shared" si="0"/>
        <v>0.02033390476190477</v>
      </c>
      <c r="C62" s="5" t="e">
        <f>AVERAGE(#REF!)*1000</f>
        <v>#REF!</v>
      </c>
      <c r="D62" s="5"/>
      <c r="E62" s="3">
        <v>277.022</v>
      </c>
      <c r="F62" s="3">
        <v>7.326</v>
      </c>
      <c r="G62" s="3">
        <v>7.821</v>
      </c>
      <c r="H62" s="3">
        <v>7.93</v>
      </c>
      <c r="I62" s="3">
        <v>7.027</v>
      </c>
      <c r="J62" s="3">
        <v>6.782</v>
      </c>
      <c r="K62" s="3">
        <v>6.652</v>
      </c>
      <c r="L62" s="3">
        <v>6.932</v>
      </c>
      <c r="M62" s="3">
        <v>7.309</v>
      </c>
      <c r="N62" s="3">
        <v>7.704</v>
      </c>
      <c r="O62" s="3">
        <v>7.778</v>
      </c>
      <c r="P62" s="3">
        <v>6.432</v>
      </c>
      <c r="Q62" s="3">
        <v>7.185</v>
      </c>
      <c r="R62" s="3">
        <v>8.315</v>
      </c>
      <c r="S62" s="3">
        <v>7.818</v>
      </c>
      <c r="T62" s="3">
        <v>7.648</v>
      </c>
      <c r="U62" s="3">
        <v>7.623</v>
      </c>
      <c r="V62" s="3">
        <v>7.637</v>
      </c>
      <c r="W62" s="3">
        <v>7.608</v>
      </c>
      <c r="X62" s="3">
        <v>7.802</v>
      </c>
      <c r="Y62" s="3">
        <v>8.661</v>
      </c>
      <c r="AA62" s="3">
        <v>121435000</v>
      </c>
      <c r="AB62" s="3">
        <v>120717000</v>
      </c>
      <c r="AC62" s="3">
        <v>132402000</v>
      </c>
      <c r="AD62" s="3">
        <v>135936000</v>
      </c>
      <c r="AE62" s="3">
        <v>122690000</v>
      </c>
      <c r="AF62" s="3">
        <v>124125000</v>
      </c>
      <c r="AG62" s="3">
        <v>125959000</v>
      </c>
      <c r="AH62" s="3">
        <v>128444500</v>
      </c>
      <c r="AI62" s="3">
        <v>141875100</v>
      </c>
      <c r="AJ62" s="3">
        <v>148232130</v>
      </c>
      <c r="AK62" s="3">
        <v>153668490</v>
      </c>
      <c r="AL62" s="3">
        <v>131526850</v>
      </c>
      <c r="AM62" s="3">
        <v>157875300</v>
      </c>
      <c r="AN62" s="3">
        <v>193288560</v>
      </c>
      <c r="AO62" s="3">
        <v>183021160</v>
      </c>
      <c r="AP62" s="3">
        <v>179974630</v>
      </c>
      <c r="AQ62" s="3">
        <v>181830720</v>
      </c>
      <c r="AR62" s="3">
        <v>190175960</v>
      </c>
      <c r="AS62" s="3">
        <v>192065330</v>
      </c>
      <c r="AT62" s="3">
        <v>202483600</v>
      </c>
      <c r="AU62" s="3">
        <v>225954910</v>
      </c>
      <c r="AW62" s="6">
        <v>19382</v>
      </c>
      <c r="AX62" s="6">
        <v>19819.6</v>
      </c>
      <c r="AY62" s="6">
        <v>20265.34</v>
      </c>
      <c r="AZ62" s="6">
        <v>20719.02</v>
      </c>
      <c r="BA62" s="6">
        <v>21180.16</v>
      </c>
      <c r="BB62" s="6">
        <v>21648</v>
      </c>
      <c r="BC62" s="6">
        <v>22119.82</v>
      </c>
      <c r="BD62" s="6">
        <v>22595.43</v>
      </c>
      <c r="BE62" s="6">
        <v>23074.63</v>
      </c>
      <c r="BF62" s="6">
        <v>23557.22</v>
      </c>
      <c r="BG62" s="6">
        <v>24043</v>
      </c>
      <c r="BH62" s="6">
        <v>24523.96</v>
      </c>
      <c r="BI62" s="6">
        <v>24999.43</v>
      </c>
      <c r="BJ62" s="6">
        <v>25468.72</v>
      </c>
      <c r="BK62" s="6">
        <v>25926</v>
      </c>
      <c r="BL62" s="6">
        <v>26386</v>
      </c>
      <c r="BM62" s="6">
        <v>26848</v>
      </c>
      <c r="BN62" s="6">
        <v>27310</v>
      </c>
      <c r="BO62" s="6">
        <v>27775</v>
      </c>
      <c r="BP62" s="6">
        <v>28238</v>
      </c>
      <c r="BQ62" s="6">
        <v>28705</v>
      </c>
    </row>
    <row r="63" spans="1:69" ht="12.75">
      <c r="A63" s="5" t="s">
        <v>62</v>
      </c>
      <c r="B63" s="5">
        <f t="shared" si="0"/>
        <v>0.0004900999999999999</v>
      </c>
      <c r="C63" s="5" t="e">
        <f>AVERAGE(#REF!)*1000</f>
        <v>#REF!</v>
      </c>
      <c r="D63" s="5"/>
      <c r="F63" s="3">
        <v>0.572</v>
      </c>
      <c r="G63" s="3">
        <v>0.515</v>
      </c>
      <c r="H63" s="3">
        <v>0.87</v>
      </c>
      <c r="I63" s="3">
        <v>1.073</v>
      </c>
      <c r="J63" s="3">
        <v>1.131</v>
      </c>
      <c r="K63" s="3">
        <v>1.045</v>
      </c>
      <c r="L63" s="3">
        <v>1.121</v>
      </c>
      <c r="M63" s="3">
        <v>1.056</v>
      </c>
      <c r="N63" s="3">
        <v>0.291</v>
      </c>
      <c r="O63" s="3">
        <v>0.19</v>
      </c>
      <c r="P63" s="3">
        <v>0.273</v>
      </c>
      <c r="Q63" s="3">
        <v>0.189</v>
      </c>
      <c r="R63" s="3">
        <v>0.176</v>
      </c>
      <c r="S63" s="3">
        <v>0.154</v>
      </c>
      <c r="T63" s="3">
        <v>0.204</v>
      </c>
      <c r="U63" s="3">
        <v>0.223</v>
      </c>
      <c r="V63" s="3">
        <v>0.152</v>
      </c>
      <c r="W63" s="3">
        <v>0.174</v>
      </c>
      <c r="X63" s="3">
        <v>0.171</v>
      </c>
      <c r="Y63" s="3">
        <v>0.222</v>
      </c>
      <c r="AB63" s="3">
        <v>4050200</v>
      </c>
      <c r="AC63" s="3">
        <v>4541209</v>
      </c>
      <c r="AD63" s="3">
        <v>9516750</v>
      </c>
      <c r="AE63" s="3">
        <v>10219400</v>
      </c>
      <c r="AF63" s="3">
        <v>9264500</v>
      </c>
      <c r="AG63" s="3">
        <v>8007000</v>
      </c>
      <c r="AH63" s="3">
        <v>7652000</v>
      </c>
      <c r="AI63" s="3">
        <v>7068900</v>
      </c>
      <c r="AJ63" s="3">
        <v>2904408</v>
      </c>
      <c r="AK63" s="3">
        <v>1495620</v>
      </c>
      <c r="AL63" s="3">
        <v>2535070</v>
      </c>
      <c r="AM63" s="3">
        <v>2123530</v>
      </c>
      <c r="AN63" s="3">
        <v>2107532</v>
      </c>
      <c r="AO63" s="3">
        <v>1884430</v>
      </c>
      <c r="AP63" s="3">
        <v>2628310</v>
      </c>
      <c r="AQ63" s="3">
        <v>2916030</v>
      </c>
      <c r="AR63" s="3">
        <v>2058692</v>
      </c>
      <c r="AS63" s="3">
        <v>2440034</v>
      </c>
      <c r="AT63" s="3">
        <v>2414029</v>
      </c>
      <c r="AU63" s="3">
        <v>3275276</v>
      </c>
      <c r="AW63" s="6">
        <v>12095</v>
      </c>
      <c r="AX63" s="6">
        <v>12421.82</v>
      </c>
      <c r="AY63" s="6">
        <v>12749.94</v>
      </c>
      <c r="AZ63" s="6">
        <v>13061.39</v>
      </c>
      <c r="BA63" s="6">
        <v>13329.72</v>
      </c>
      <c r="BB63" s="6">
        <v>13541</v>
      </c>
      <c r="BC63" s="6">
        <v>13706.39</v>
      </c>
      <c r="BD63" s="6">
        <v>13836.99</v>
      </c>
      <c r="BE63" s="6">
        <v>13943.83</v>
      </c>
      <c r="BF63" s="6">
        <v>14042.07</v>
      </c>
      <c r="BG63" s="6">
        <v>14151</v>
      </c>
      <c r="BH63" s="6">
        <v>14420</v>
      </c>
      <c r="BI63" s="6">
        <v>14690</v>
      </c>
      <c r="BJ63" s="6">
        <v>15005</v>
      </c>
      <c r="BK63" s="6">
        <v>15420</v>
      </c>
      <c r="BL63" s="6">
        <v>15820</v>
      </c>
      <c r="BM63" s="6">
        <v>16230</v>
      </c>
      <c r="BN63" s="6">
        <v>16630</v>
      </c>
      <c r="BO63" s="6">
        <v>16965</v>
      </c>
      <c r="BP63" s="6">
        <v>17299</v>
      </c>
      <c r="BQ63" s="6">
        <v>17691</v>
      </c>
    </row>
    <row r="64" spans="1:69" ht="12.75">
      <c r="A64" s="5" t="s">
        <v>63</v>
      </c>
      <c r="B64" s="5">
        <f t="shared" si="0"/>
        <v>0.0028406</v>
      </c>
      <c r="C64" s="5" t="e">
        <f>AVERAGE(#REF!)*1000</f>
        <v>#REF!</v>
      </c>
      <c r="D64" s="5"/>
      <c r="P64" s="3">
        <v>1.625</v>
      </c>
      <c r="R64" s="3">
        <v>4.455</v>
      </c>
      <c r="S64" s="3">
        <v>4.084</v>
      </c>
      <c r="U64" s="3">
        <v>1.344</v>
      </c>
      <c r="Y64" s="3">
        <v>2.695</v>
      </c>
      <c r="AL64" s="3">
        <v>21626532</v>
      </c>
      <c r="AN64" s="3">
        <v>63686180</v>
      </c>
      <c r="AO64" s="3">
        <v>66675414</v>
      </c>
      <c r="AQ64" s="3">
        <v>18987414</v>
      </c>
      <c r="AU64" s="3">
        <v>51757994</v>
      </c>
      <c r="AW64" s="6">
        <v>14498</v>
      </c>
      <c r="AX64" s="6">
        <v>14874.56</v>
      </c>
      <c r="AY64" s="6">
        <v>15262.92</v>
      </c>
      <c r="AZ64" s="6">
        <v>15663.49</v>
      </c>
      <c r="BA64" s="6">
        <v>16076.71</v>
      </c>
      <c r="BB64" s="6">
        <v>16503</v>
      </c>
      <c r="BC64" s="6">
        <v>16938.31</v>
      </c>
      <c r="BD64" s="6">
        <v>17382.74</v>
      </c>
      <c r="BE64" s="6">
        <v>17836.42</v>
      </c>
      <c r="BF64" s="6">
        <v>18299.47</v>
      </c>
      <c r="BG64" s="6">
        <v>18772</v>
      </c>
      <c r="BH64" s="6">
        <v>19253.59</v>
      </c>
      <c r="BI64" s="6">
        <v>19744.32</v>
      </c>
      <c r="BJ64" s="6">
        <v>20244.25</v>
      </c>
      <c r="BK64" s="6">
        <v>20753.45</v>
      </c>
      <c r="BL64" s="6">
        <v>21272</v>
      </c>
      <c r="BM64" s="6">
        <v>21794.68</v>
      </c>
      <c r="BN64" s="6">
        <v>21444.88</v>
      </c>
      <c r="BO64" s="6">
        <v>21965.42</v>
      </c>
      <c r="BP64" s="6">
        <v>22498.04</v>
      </c>
      <c r="BQ64" s="6">
        <v>23043</v>
      </c>
    </row>
    <row r="65" spans="1:69" ht="12.75">
      <c r="A65" s="5" t="s">
        <v>64</v>
      </c>
      <c r="B65" s="5">
        <f t="shared" si="0"/>
        <v>0.3465186</v>
      </c>
      <c r="C65" s="5" t="e">
        <f>AVERAGE(#REF!)*1000</f>
        <v>#REF!</v>
      </c>
      <c r="D65" s="5"/>
      <c r="E65" s="3">
        <v>319.963</v>
      </c>
      <c r="F65" s="3">
        <v>314.242</v>
      </c>
      <c r="G65" s="3">
        <v>313.781</v>
      </c>
      <c r="H65" s="3">
        <v>312.827</v>
      </c>
      <c r="I65" s="3">
        <v>333.269</v>
      </c>
      <c r="J65" s="3">
        <v>352.879</v>
      </c>
      <c r="K65" s="3">
        <v>365.47</v>
      </c>
      <c r="L65" s="3">
        <v>373.037</v>
      </c>
      <c r="M65" s="3">
        <v>384.305</v>
      </c>
      <c r="N65" s="3">
        <v>395.413</v>
      </c>
      <c r="AA65" s="3">
        <v>4209838000</v>
      </c>
      <c r="AB65" s="3">
        <v>4154318000</v>
      </c>
      <c r="AC65" s="3">
        <v>4186700000</v>
      </c>
      <c r="AD65" s="3">
        <v>4200100000</v>
      </c>
      <c r="AE65" s="3">
        <v>4434600000</v>
      </c>
      <c r="AF65" s="3">
        <v>4581900000</v>
      </c>
      <c r="AG65" s="3">
        <v>4785200000</v>
      </c>
      <c r="AH65" s="3">
        <v>5051400000</v>
      </c>
      <c r="AI65" s="3">
        <v>5356400000</v>
      </c>
      <c r="AJ65" s="3">
        <v>5525100000</v>
      </c>
      <c r="AQ65" s="3">
        <v>6123000000</v>
      </c>
      <c r="AR65" s="3">
        <v>6348000000</v>
      </c>
      <c r="AS65" s="3">
        <v>6710000000</v>
      </c>
      <c r="AT65" s="3">
        <v>6769000000</v>
      </c>
      <c r="AU65" s="3">
        <v>6720000000</v>
      </c>
      <c r="AW65" s="6">
        <v>14148</v>
      </c>
      <c r="AX65" s="6">
        <v>14247</v>
      </c>
      <c r="AY65" s="6">
        <v>14312</v>
      </c>
      <c r="AZ65" s="6">
        <v>14368</v>
      </c>
      <c r="BA65" s="6">
        <v>14423</v>
      </c>
      <c r="BB65" s="6">
        <v>14488</v>
      </c>
      <c r="BC65" s="6">
        <v>14567</v>
      </c>
      <c r="BD65" s="6">
        <v>14664</v>
      </c>
      <c r="BE65" s="6">
        <v>14760</v>
      </c>
      <c r="BF65" s="6">
        <v>14846</v>
      </c>
      <c r="BG65" s="6">
        <v>14947</v>
      </c>
      <c r="BH65" s="6">
        <v>15068</v>
      </c>
      <c r="BI65" s="6">
        <v>15182</v>
      </c>
      <c r="BJ65" s="6">
        <v>15290</v>
      </c>
      <c r="BK65" s="6">
        <v>15381</v>
      </c>
      <c r="BL65" s="6">
        <v>15460</v>
      </c>
      <c r="BM65" s="6">
        <v>15526</v>
      </c>
      <c r="BN65" s="6">
        <v>15607</v>
      </c>
      <c r="BO65" s="6">
        <v>15703</v>
      </c>
      <c r="BP65" s="6">
        <v>15809</v>
      </c>
      <c r="BQ65" s="6">
        <v>15920</v>
      </c>
    </row>
    <row r="66" spans="1:69" ht="12.75">
      <c r="A66" s="5" t="s">
        <v>65</v>
      </c>
      <c r="B66" s="5">
        <f t="shared" si="0"/>
        <v>0.22909300000000002</v>
      </c>
      <c r="C66" s="5" t="e">
        <f>AVERAGE(#REF!)*1000</f>
        <v>#REF!</v>
      </c>
      <c r="D66" s="5"/>
      <c r="E66" s="3">
        <v>219.347</v>
      </c>
      <c r="K66" s="3">
        <v>238.839</v>
      </c>
      <c r="AA66" s="3">
        <v>642871000</v>
      </c>
      <c r="AG66" s="3">
        <v>745093000</v>
      </c>
      <c r="AW66" s="6">
        <v>3144</v>
      </c>
      <c r="AX66" s="6">
        <v>3157</v>
      </c>
      <c r="AY66" s="6">
        <v>3183</v>
      </c>
      <c r="AZ66" s="6">
        <v>3226</v>
      </c>
      <c r="BA66" s="6">
        <v>3258</v>
      </c>
      <c r="BB66" s="6">
        <v>3272</v>
      </c>
      <c r="BC66" s="6">
        <v>3277</v>
      </c>
      <c r="BD66" s="6">
        <v>3304</v>
      </c>
      <c r="BE66" s="6">
        <v>3317</v>
      </c>
      <c r="BF66" s="6">
        <v>3330</v>
      </c>
      <c r="BG66" s="6">
        <v>3363</v>
      </c>
      <c r="BH66" s="6">
        <v>3477</v>
      </c>
      <c r="BI66" s="6">
        <v>3514</v>
      </c>
      <c r="BJ66" s="6">
        <v>3554</v>
      </c>
      <c r="BK66" s="6">
        <v>3602</v>
      </c>
      <c r="BL66" s="6">
        <v>3656</v>
      </c>
      <c r="BM66" s="6">
        <v>3714</v>
      </c>
      <c r="BN66" s="6">
        <v>3761</v>
      </c>
      <c r="BO66" s="6">
        <v>3792</v>
      </c>
      <c r="BP66" s="6">
        <v>3811</v>
      </c>
      <c r="BQ66" s="6">
        <v>3831</v>
      </c>
    </row>
    <row r="67" spans="1:69" ht="12.75">
      <c r="A67" s="5" t="s">
        <v>66</v>
      </c>
      <c r="B67" s="5">
        <f aca="true" t="shared" si="1" ref="B67:B100">AVERAGE(E67:Y67)/1000</f>
        <v>0.0014666666666666665</v>
      </c>
      <c r="C67" s="5" t="e">
        <f>AVERAGE(#REF!)*1000</f>
        <v>#REF!</v>
      </c>
      <c r="D67" s="5"/>
      <c r="W67" s="3">
        <v>1.188</v>
      </c>
      <c r="X67" s="3">
        <v>1.447</v>
      </c>
      <c r="Y67" s="3">
        <v>1.765</v>
      </c>
      <c r="AS67" s="3">
        <v>4000403</v>
      </c>
      <c r="AT67" s="3">
        <v>5825483</v>
      </c>
      <c r="AU67" s="3">
        <v>7733833</v>
      </c>
      <c r="AW67" s="6">
        <v>2921</v>
      </c>
      <c r="AX67" s="6">
        <v>3015.52</v>
      </c>
      <c r="AY67" s="6">
        <v>3114.67</v>
      </c>
      <c r="AZ67" s="6">
        <v>3215.35</v>
      </c>
      <c r="BA67" s="6">
        <v>3312.71</v>
      </c>
      <c r="BB67" s="6">
        <v>3404</v>
      </c>
      <c r="BC67" s="6">
        <v>3490.97</v>
      </c>
      <c r="BD67" s="6">
        <v>3575.16</v>
      </c>
      <c r="BE67" s="6">
        <v>3657.87</v>
      </c>
      <c r="BF67" s="6">
        <v>3741</v>
      </c>
      <c r="BG67" s="6">
        <v>3827</v>
      </c>
      <c r="BH67" s="6">
        <v>3945.41</v>
      </c>
      <c r="BI67" s="6">
        <v>4064.46</v>
      </c>
      <c r="BJ67" s="6">
        <v>4184.22</v>
      </c>
      <c r="BK67" s="6">
        <v>4304.71</v>
      </c>
      <c r="BL67" s="6">
        <v>4426</v>
      </c>
      <c r="BM67" s="6">
        <v>4548.05</v>
      </c>
      <c r="BN67" s="6">
        <v>4680.47</v>
      </c>
      <c r="BO67" s="6">
        <v>4810.29</v>
      </c>
      <c r="BP67" s="6">
        <v>4940.74</v>
      </c>
      <c r="BQ67" s="6">
        <v>5071</v>
      </c>
    </row>
    <row r="68" spans="1:69" ht="12.75">
      <c r="A68" s="5" t="s">
        <v>67</v>
      </c>
      <c r="B68" s="5">
        <f t="shared" si="1"/>
        <v>0.0004703809523809525</v>
      </c>
      <c r="C68" s="5" t="e">
        <f>AVERAGE(#REF!)*1000</f>
        <v>#REF!</v>
      </c>
      <c r="D68" s="5"/>
      <c r="E68" s="3">
        <v>0.967</v>
      </c>
      <c r="F68" s="3">
        <v>0.688</v>
      </c>
      <c r="G68" s="3">
        <v>0.614</v>
      </c>
      <c r="H68" s="3">
        <v>0.535</v>
      </c>
      <c r="I68" s="3">
        <v>0.49</v>
      </c>
      <c r="J68" s="3">
        <v>0.463</v>
      </c>
      <c r="K68" s="3">
        <v>0.319</v>
      </c>
      <c r="L68" s="3">
        <v>0.675</v>
      </c>
      <c r="M68" s="3">
        <v>0.626</v>
      </c>
      <c r="N68" s="3">
        <v>0.657</v>
      </c>
      <c r="O68" s="3">
        <v>0.644</v>
      </c>
      <c r="P68" s="3">
        <v>0.259</v>
      </c>
      <c r="Q68" s="3">
        <v>0.482</v>
      </c>
      <c r="R68" s="3">
        <v>0.417</v>
      </c>
      <c r="S68" s="3">
        <v>0.3</v>
      </c>
      <c r="T68" s="3">
        <v>0.326</v>
      </c>
      <c r="U68" s="3">
        <v>0.359</v>
      </c>
      <c r="V68" s="3">
        <v>0.322</v>
      </c>
      <c r="W68" s="3">
        <v>0.272</v>
      </c>
      <c r="X68" s="3">
        <v>0.224</v>
      </c>
      <c r="Y68" s="3">
        <v>0.239</v>
      </c>
      <c r="AA68" s="3">
        <v>4109000</v>
      </c>
      <c r="AB68" s="3">
        <v>2851700</v>
      </c>
      <c r="AC68" s="3">
        <v>2618100</v>
      </c>
      <c r="AD68" s="3">
        <v>2430300</v>
      </c>
      <c r="AE68" s="3">
        <v>2296500</v>
      </c>
      <c r="AF68" s="3">
        <v>2240000</v>
      </c>
      <c r="AG68" s="3">
        <v>1295160</v>
      </c>
      <c r="AH68" s="3">
        <v>3944200</v>
      </c>
      <c r="AI68" s="3">
        <v>3741167</v>
      </c>
      <c r="AJ68" s="3">
        <v>3700250</v>
      </c>
      <c r="AK68" s="3">
        <v>4322810</v>
      </c>
      <c r="AL68" s="3">
        <v>1403200</v>
      </c>
      <c r="AM68" s="3">
        <v>3286140</v>
      </c>
      <c r="AN68" s="3">
        <v>3113014</v>
      </c>
      <c r="AO68" s="3">
        <v>2150000</v>
      </c>
      <c r="AP68" s="3">
        <v>2531200</v>
      </c>
      <c r="AQ68" s="3">
        <v>2800000</v>
      </c>
      <c r="AR68" s="3">
        <v>2582000</v>
      </c>
      <c r="AS68" s="3">
        <v>2414947</v>
      </c>
      <c r="AT68" s="3">
        <v>1790553</v>
      </c>
      <c r="AU68" s="3">
        <v>2005550</v>
      </c>
      <c r="AW68" s="6">
        <v>5586</v>
      </c>
      <c r="AX68" s="6">
        <v>5776.38</v>
      </c>
      <c r="AY68" s="6">
        <v>5976.81</v>
      </c>
      <c r="AZ68" s="6">
        <v>6184.65</v>
      </c>
      <c r="BA68" s="6">
        <v>6395.81</v>
      </c>
      <c r="BB68" s="6">
        <v>6608</v>
      </c>
      <c r="BC68" s="6">
        <v>6822.61</v>
      </c>
      <c r="BD68" s="6">
        <v>7040.9</v>
      </c>
      <c r="BE68" s="6">
        <v>7263.94</v>
      </c>
      <c r="BF68" s="6">
        <v>7493.29</v>
      </c>
      <c r="BG68" s="6">
        <v>7731</v>
      </c>
      <c r="BH68" s="6">
        <v>7985.31</v>
      </c>
      <c r="BI68" s="6">
        <v>8257.06</v>
      </c>
      <c r="BJ68" s="6">
        <v>8543.54</v>
      </c>
      <c r="BK68" s="6">
        <v>8842.09</v>
      </c>
      <c r="BL68" s="6">
        <v>9150</v>
      </c>
      <c r="BM68" s="6">
        <v>9469.07</v>
      </c>
      <c r="BN68" s="6">
        <v>9770.24</v>
      </c>
      <c r="BO68" s="6">
        <v>10120.12</v>
      </c>
      <c r="BP68" s="6">
        <v>10475.8</v>
      </c>
      <c r="BQ68" s="6">
        <v>10832</v>
      </c>
    </row>
    <row r="69" spans="1:69" ht="12.75">
      <c r="A69" s="5" t="s">
        <v>68</v>
      </c>
      <c r="B69" s="5">
        <f t="shared" si="1"/>
        <v>0.003423692307692308</v>
      </c>
      <c r="C69" s="5" t="e">
        <f>AVERAGE(#REF!)*1000</f>
        <v>#REF!</v>
      </c>
      <c r="D69" s="5"/>
      <c r="M69" s="3">
        <v>3.265</v>
      </c>
      <c r="N69" s="3">
        <v>3.586</v>
      </c>
      <c r="O69" s="3">
        <v>3.91</v>
      </c>
      <c r="P69" s="3">
        <v>4.227</v>
      </c>
      <c r="Q69" s="3">
        <v>4.513</v>
      </c>
      <c r="R69" s="3">
        <v>4.496</v>
      </c>
      <c r="S69" s="3">
        <v>4.66</v>
      </c>
      <c r="T69" s="3">
        <v>4.993</v>
      </c>
      <c r="U69" s="3">
        <v>3.962</v>
      </c>
      <c r="V69" s="3">
        <v>3.439</v>
      </c>
      <c r="W69" s="3">
        <v>1.949</v>
      </c>
      <c r="X69" s="3">
        <v>1.131</v>
      </c>
      <c r="Y69" s="3">
        <v>0.377</v>
      </c>
      <c r="AI69" s="3">
        <v>98534000</v>
      </c>
      <c r="AJ69" s="3">
        <v>132592000</v>
      </c>
      <c r="AK69" s="3">
        <v>174163000</v>
      </c>
      <c r="AL69" s="3">
        <v>198599000</v>
      </c>
      <c r="AM69" s="3">
        <v>224595000</v>
      </c>
      <c r="AN69" s="3">
        <v>247013000</v>
      </c>
      <c r="AO69" s="3">
        <v>254776000</v>
      </c>
      <c r="AP69" s="3">
        <v>276475000</v>
      </c>
      <c r="AQ69" s="3">
        <v>229795000</v>
      </c>
      <c r="AR69" s="3">
        <v>205847000</v>
      </c>
      <c r="AS69" s="3">
        <v>150005000</v>
      </c>
      <c r="AT69" s="3">
        <v>117338000</v>
      </c>
      <c r="AU69" s="3">
        <v>33991634</v>
      </c>
      <c r="AW69" s="6">
        <v>71148</v>
      </c>
      <c r="AX69" s="6">
        <v>73409.344</v>
      </c>
      <c r="AY69" s="6">
        <v>75773.968</v>
      </c>
      <c r="AZ69" s="6">
        <v>78216.872</v>
      </c>
      <c r="BA69" s="6">
        <v>80698.768</v>
      </c>
      <c r="BB69" s="6">
        <v>83196</v>
      </c>
      <c r="BC69" s="6">
        <v>85718.32</v>
      </c>
      <c r="BD69" s="6">
        <v>88273.2</v>
      </c>
      <c r="BE69" s="6">
        <v>90865.8</v>
      </c>
      <c r="BF69" s="6">
        <v>93504.912</v>
      </c>
      <c r="BG69" s="6">
        <v>96203</v>
      </c>
      <c r="BH69" s="6">
        <v>98983</v>
      </c>
      <c r="BI69" s="6">
        <v>101883.52</v>
      </c>
      <c r="BJ69" s="6">
        <v>104891.87</v>
      </c>
      <c r="BK69" s="6">
        <v>108012.57</v>
      </c>
      <c r="BL69" s="6">
        <v>111270</v>
      </c>
      <c r="BM69" s="6">
        <v>114495.51</v>
      </c>
      <c r="BN69" s="6">
        <v>117680.75</v>
      </c>
      <c r="BO69" s="6">
        <v>120817.26</v>
      </c>
      <c r="BP69" s="6">
        <v>123896.52</v>
      </c>
      <c r="BQ69" s="6">
        <v>126910</v>
      </c>
    </row>
    <row r="70" spans="1:69" ht="12.75">
      <c r="A70" s="5" t="s">
        <v>69</v>
      </c>
      <c r="B70" s="5">
        <f t="shared" si="1"/>
        <v>0.42084095</v>
      </c>
      <c r="C70" s="5" t="e">
        <f>AVERAGE(#REF!)*1000</f>
        <v>#REF!</v>
      </c>
      <c r="D70" s="5"/>
      <c r="E70" s="3">
        <v>296.386</v>
      </c>
      <c r="F70" s="3">
        <v>324.526</v>
      </c>
      <c r="G70" s="3">
        <v>323.156</v>
      </c>
      <c r="H70" s="3">
        <v>346.806</v>
      </c>
      <c r="I70" s="3">
        <v>351.35</v>
      </c>
      <c r="J70" s="3">
        <v>371.677</v>
      </c>
      <c r="K70" s="3">
        <v>402.899</v>
      </c>
      <c r="L70" s="3">
        <v>418.388</v>
      </c>
      <c r="M70" s="3">
        <v>434.141</v>
      </c>
      <c r="N70" s="3">
        <v>428.475</v>
      </c>
      <c r="O70" s="3">
        <v>434.347</v>
      </c>
      <c r="P70" s="3">
        <v>457.085</v>
      </c>
      <c r="Q70" s="3">
        <v>471.613</v>
      </c>
      <c r="R70" s="3">
        <v>484.919</v>
      </c>
      <c r="S70" s="3">
        <v>486.265</v>
      </c>
      <c r="T70" s="3">
        <v>497.151</v>
      </c>
      <c r="U70" s="3">
        <v>524.28</v>
      </c>
      <c r="V70" s="3">
        <v>555.453</v>
      </c>
      <c r="X70" s="3">
        <v>338.66</v>
      </c>
      <c r="Y70" s="3">
        <v>469.242</v>
      </c>
      <c r="AA70" s="3">
        <v>1173890000</v>
      </c>
      <c r="AB70" s="3">
        <v>1291342000</v>
      </c>
      <c r="AC70" s="3">
        <v>1290601000</v>
      </c>
      <c r="AD70" s="3">
        <v>1391834000</v>
      </c>
      <c r="AE70" s="3">
        <v>1415470000</v>
      </c>
      <c r="AF70" s="3">
        <v>1506989000</v>
      </c>
      <c r="AG70" s="3">
        <v>1641423000</v>
      </c>
      <c r="AH70" s="3">
        <v>1712204000</v>
      </c>
      <c r="AI70" s="3">
        <v>1786479000</v>
      </c>
      <c r="AJ70" s="3">
        <v>1770883000</v>
      </c>
      <c r="AK70" s="3">
        <v>1804924000</v>
      </c>
      <c r="AL70" s="3">
        <v>1909916000</v>
      </c>
      <c r="AM70" s="3">
        <v>1982076000</v>
      </c>
      <c r="AN70" s="3">
        <v>2047645000</v>
      </c>
      <c r="AO70" s="3">
        <v>2061478000</v>
      </c>
      <c r="AP70" s="3">
        <v>2124901000</v>
      </c>
      <c r="AQ70" s="3">
        <v>2259886000</v>
      </c>
      <c r="AR70" s="3">
        <v>2412001000</v>
      </c>
      <c r="AT70" s="3">
        <v>1470300000</v>
      </c>
      <c r="AU70" s="3">
        <v>2055028600</v>
      </c>
      <c r="AW70" s="6">
        <v>4086</v>
      </c>
      <c r="AX70" s="6">
        <v>4100</v>
      </c>
      <c r="AY70" s="6">
        <v>4115</v>
      </c>
      <c r="AZ70" s="6">
        <v>4128</v>
      </c>
      <c r="BA70" s="6">
        <v>4140</v>
      </c>
      <c r="BB70" s="6">
        <v>4153</v>
      </c>
      <c r="BC70" s="6">
        <v>4167</v>
      </c>
      <c r="BD70" s="6">
        <v>4187</v>
      </c>
      <c r="BE70" s="6">
        <v>4209</v>
      </c>
      <c r="BF70" s="6">
        <v>4227</v>
      </c>
      <c r="BG70" s="6">
        <v>4241</v>
      </c>
      <c r="BH70" s="6">
        <v>4262</v>
      </c>
      <c r="BI70" s="6">
        <v>4286</v>
      </c>
      <c r="BJ70" s="6">
        <v>4312</v>
      </c>
      <c r="BK70" s="6">
        <v>4337</v>
      </c>
      <c r="BL70" s="6">
        <v>4358</v>
      </c>
      <c r="BM70" s="6">
        <v>4381</v>
      </c>
      <c r="BN70" s="6">
        <v>4405</v>
      </c>
      <c r="BO70" s="6">
        <v>4432</v>
      </c>
      <c r="BP70" s="6">
        <v>4462</v>
      </c>
      <c r="BQ70" s="6">
        <v>4491</v>
      </c>
    </row>
    <row r="71" spans="1:69" ht="12.75">
      <c r="A71" s="5" t="s">
        <v>70</v>
      </c>
      <c r="B71" s="5">
        <f t="shared" si="1"/>
        <v>0.006054166666666667</v>
      </c>
      <c r="C71" s="5" t="e">
        <f>AVERAGE(#REF!)*1000</f>
        <v>#REF!</v>
      </c>
      <c r="D71" s="5"/>
      <c r="E71" s="3">
        <v>7.457</v>
      </c>
      <c r="F71" s="3">
        <v>7.455</v>
      </c>
      <c r="G71" s="3">
        <v>7.994</v>
      </c>
      <c r="H71" s="3">
        <v>8.529</v>
      </c>
      <c r="I71" s="3">
        <v>7.951</v>
      </c>
      <c r="J71" s="3">
        <v>7.383</v>
      </c>
      <c r="K71" s="3">
        <v>6.619</v>
      </c>
      <c r="L71" s="3">
        <v>6.683</v>
      </c>
      <c r="M71" s="3">
        <v>6.695</v>
      </c>
      <c r="N71" s="3">
        <v>6.514</v>
      </c>
      <c r="O71" s="3">
        <v>6.733</v>
      </c>
      <c r="P71" s="3">
        <v>6.242</v>
      </c>
      <c r="Q71" s="3">
        <v>6.224</v>
      </c>
      <c r="R71" s="3">
        <v>6.056</v>
      </c>
      <c r="S71" s="3">
        <v>3.37</v>
      </c>
      <c r="W71" s="3">
        <v>2.799</v>
      </c>
      <c r="X71" s="3">
        <v>1.893</v>
      </c>
      <c r="Y71" s="3">
        <v>2.378</v>
      </c>
      <c r="AA71" s="3">
        <v>509572100</v>
      </c>
      <c r="AB71" s="3">
        <v>518723100</v>
      </c>
      <c r="AC71" s="3">
        <v>569764000</v>
      </c>
      <c r="AD71" s="3">
        <v>624024600</v>
      </c>
      <c r="AE71" s="3">
        <v>597253000</v>
      </c>
      <c r="AF71" s="3">
        <v>573044000</v>
      </c>
      <c r="AG71" s="3">
        <v>549241000</v>
      </c>
      <c r="AH71" s="3">
        <v>577581000</v>
      </c>
      <c r="AI71" s="3">
        <v>594280300</v>
      </c>
      <c r="AJ71" s="3">
        <v>592855000</v>
      </c>
      <c r="AK71" s="3">
        <v>630889000</v>
      </c>
      <c r="AL71" s="3">
        <v>596645000</v>
      </c>
      <c r="AM71" s="3">
        <v>608481000</v>
      </c>
      <c r="AN71" s="3">
        <v>642293000</v>
      </c>
      <c r="AO71" s="3">
        <v>375442000</v>
      </c>
      <c r="AP71" s="3">
        <v>257521000</v>
      </c>
      <c r="AS71" s="3">
        <v>357715000</v>
      </c>
      <c r="AT71" s="3">
        <v>247052000</v>
      </c>
      <c r="AU71" s="3">
        <v>317339000</v>
      </c>
      <c r="AW71" s="6">
        <v>82730.328</v>
      </c>
      <c r="AX71" s="6">
        <v>85096</v>
      </c>
      <c r="AY71" s="6">
        <v>87436.144</v>
      </c>
      <c r="AZ71" s="6">
        <v>89831.888</v>
      </c>
      <c r="BA71" s="6">
        <v>92284.304</v>
      </c>
      <c r="BB71" s="6">
        <v>94794.432</v>
      </c>
      <c r="BC71" s="6">
        <v>97353.88</v>
      </c>
      <c r="BD71" s="6">
        <v>99953.232</v>
      </c>
      <c r="BE71" s="6">
        <v>102621.98</v>
      </c>
      <c r="BF71" s="6">
        <v>105269.63</v>
      </c>
      <c r="BG71" s="6">
        <v>107975.06</v>
      </c>
      <c r="BH71" s="6">
        <v>110750.02</v>
      </c>
      <c r="BI71" s="6">
        <v>113561.96</v>
      </c>
      <c r="BJ71" s="6">
        <v>116444.16</v>
      </c>
      <c r="BK71" s="6">
        <v>119401.85</v>
      </c>
      <c r="BL71" s="6">
        <v>122374.95</v>
      </c>
      <c r="BM71" s="6">
        <v>125409.85</v>
      </c>
      <c r="BN71" s="6">
        <v>128457.31</v>
      </c>
      <c r="BO71" s="6">
        <v>131582</v>
      </c>
      <c r="BP71" s="6">
        <v>134790</v>
      </c>
      <c r="BQ71" s="6">
        <v>138080</v>
      </c>
    </row>
    <row r="72" spans="1:69" ht="12.75">
      <c r="A72" s="5" t="s">
        <v>71</v>
      </c>
      <c r="B72" s="5">
        <f t="shared" si="1"/>
        <v>0.0042712777777777775</v>
      </c>
      <c r="C72" s="5" t="e">
        <f>AVERAGE(#REF!)*1000</f>
        <v>#REF!</v>
      </c>
      <c r="D72" s="5"/>
      <c r="H72" s="3">
        <v>6.156</v>
      </c>
      <c r="I72" s="3">
        <v>6.32</v>
      </c>
      <c r="J72" s="3">
        <v>4.173</v>
      </c>
      <c r="K72" s="3">
        <v>6.49</v>
      </c>
      <c r="L72" s="3">
        <v>5.631</v>
      </c>
      <c r="M72" s="3">
        <v>3.136</v>
      </c>
      <c r="N72" s="3">
        <v>3.269</v>
      </c>
      <c r="O72" s="3">
        <v>3.088</v>
      </c>
      <c r="P72" s="3">
        <v>2.852</v>
      </c>
      <c r="Q72" s="3">
        <v>2.088</v>
      </c>
      <c r="R72" s="3">
        <v>2.237</v>
      </c>
      <c r="S72" s="3">
        <v>2.4</v>
      </c>
      <c r="T72" s="3">
        <v>1.881</v>
      </c>
      <c r="U72" s="3">
        <v>5.137</v>
      </c>
      <c r="V72" s="3">
        <v>3.739</v>
      </c>
      <c r="W72" s="3">
        <v>4.333</v>
      </c>
      <c r="X72" s="3">
        <v>5.962</v>
      </c>
      <c r="Y72" s="3">
        <v>7.991</v>
      </c>
      <c r="AD72" s="3">
        <v>1935900</v>
      </c>
      <c r="AE72" s="3">
        <v>4351600</v>
      </c>
      <c r="AF72" s="3">
        <v>1399600</v>
      </c>
      <c r="AG72" s="3">
        <v>1685900</v>
      </c>
      <c r="AH72" s="3">
        <v>2764215</v>
      </c>
      <c r="AI72" s="3">
        <v>2256000</v>
      </c>
      <c r="AJ72" s="3">
        <v>1180975</v>
      </c>
      <c r="AK72" s="3">
        <v>2898695</v>
      </c>
      <c r="AL72" s="3">
        <v>2131689</v>
      </c>
      <c r="AM72" s="3">
        <v>1918881</v>
      </c>
      <c r="AN72" s="3">
        <v>2508620</v>
      </c>
      <c r="AO72" s="3">
        <v>2306896</v>
      </c>
      <c r="AP72" s="3">
        <v>2367879</v>
      </c>
      <c r="AQ72" s="3">
        <v>11000000</v>
      </c>
      <c r="AR72" s="3">
        <v>7275970</v>
      </c>
      <c r="AS72" s="3">
        <v>8875896</v>
      </c>
      <c r="AT72" s="3">
        <v>9733046</v>
      </c>
      <c r="AU72" s="3">
        <v>10207985</v>
      </c>
      <c r="AW72" s="6">
        <v>1950</v>
      </c>
      <c r="AX72" s="6">
        <v>1993.94</v>
      </c>
      <c r="AY72" s="6">
        <v>2037</v>
      </c>
      <c r="AZ72" s="6">
        <v>2079.7</v>
      </c>
      <c r="BA72" s="6">
        <v>2122.86</v>
      </c>
      <c r="BB72" s="6">
        <v>2167</v>
      </c>
      <c r="BC72" s="6">
        <v>2211.82</v>
      </c>
      <c r="BD72" s="6">
        <v>2257.33</v>
      </c>
      <c r="BE72" s="6">
        <v>2303.53</v>
      </c>
      <c r="BF72" s="6">
        <v>2350.41</v>
      </c>
      <c r="BG72" s="6">
        <v>2398</v>
      </c>
      <c r="BH72" s="6">
        <v>2445.33</v>
      </c>
      <c r="BI72" s="6">
        <v>2492.35</v>
      </c>
      <c r="BJ72" s="6">
        <v>2539</v>
      </c>
      <c r="BK72" s="6">
        <v>2585.24</v>
      </c>
      <c r="BL72" s="6">
        <v>2631</v>
      </c>
      <c r="BM72" s="6">
        <v>2674</v>
      </c>
      <c r="BN72" s="6">
        <v>2719</v>
      </c>
      <c r="BO72" s="6">
        <v>2764</v>
      </c>
      <c r="BP72" s="6">
        <v>2811</v>
      </c>
      <c r="BQ72" s="6">
        <v>2856</v>
      </c>
    </row>
    <row r="73" spans="1:69" ht="12.75">
      <c r="A73" s="5" t="s">
        <v>72</v>
      </c>
      <c r="B73" s="5">
        <f t="shared" si="1"/>
        <v>0.024286000000000002</v>
      </c>
      <c r="C73" s="5" t="e">
        <f>AVERAGE(#REF!)*1000</f>
        <v>#REF!</v>
      </c>
      <c r="D73" s="5"/>
      <c r="X73" s="3">
        <v>24.286</v>
      </c>
      <c r="AT73" s="3">
        <v>90139368</v>
      </c>
      <c r="AW73" s="6">
        <v>3086</v>
      </c>
      <c r="AX73" s="6">
        <v>3155.46</v>
      </c>
      <c r="AY73" s="6">
        <v>3225.21</v>
      </c>
      <c r="AZ73" s="6">
        <v>3295.83</v>
      </c>
      <c r="BA73" s="6">
        <v>3367.9</v>
      </c>
      <c r="BB73" s="6">
        <v>3442</v>
      </c>
      <c r="BC73" s="6">
        <v>3517.74</v>
      </c>
      <c r="BD73" s="6">
        <v>3594.73</v>
      </c>
      <c r="BE73" s="6">
        <v>3673.55</v>
      </c>
      <c r="BF73" s="6">
        <v>3754.78</v>
      </c>
      <c r="BG73" s="6">
        <v>3839</v>
      </c>
      <c r="BH73" s="6">
        <v>3925.82</v>
      </c>
      <c r="BI73" s="6">
        <v>4014.85</v>
      </c>
      <c r="BJ73" s="6">
        <v>4106.67</v>
      </c>
      <c r="BK73" s="6">
        <v>4201.86</v>
      </c>
      <c r="BL73" s="6">
        <v>4301</v>
      </c>
      <c r="BM73" s="6">
        <v>4400.9</v>
      </c>
      <c r="BN73" s="6">
        <v>4760.73</v>
      </c>
      <c r="BO73" s="6">
        <v>4882.81</v>
      </c>
      <c r="BP73" s="6">
        <v>5005.92</v>
      </c>
      <c r="BQ73" s="6"/>
    </row>
    <row r="74" spans="1:69" ht="12.75">
      <c r="A74" s="5" t="s">
        <v>73</v>
      </c>
      <c r="B74" s="5">
        <f t="shared" si="1"/>
        <v>0.0007418095238095238</v>
      </c>
      <c r="C74" s="5" t="e">
        <f>AVERAGE(#REF!)*1000</f>
        <v>#REF!</v>
      </c>
      <c r="D74" s="5"/>
      <c r="E74" s="3">
        <v>0.905</v>
      </c>
      <c r="F74" s="3">
        <v>0.803</v>
      </c>
      <c r="G74" s="3">
        <v>0.685</v>
      </c>
      <c r="H74" s="3">
        <v>0.657</v>
      </c>
      <c r="I74" s="3">
        <v>0.573</v>
      </c>
      <c r="J74" s="3">
        <v>0.68</v>
      </c>
      <c r="K74" s="3">
        <v>0.755</v>
      </c>
      <c r="L74" s="3">
        <v>0.882</v>
      </c>
      <c r="M74" s="3">
        <v>0.97</v>
      </c>
      <c r="N74" s="3">
        <v>0.99</v>
      </c>
      <c r="O74" s="3">
        <v>0.999</v>
      </c>
      <c r="P74" s="3">
        <v>0.952</v>
      </c>
      <c r="Q74" s="3">
        <v>1.053</v>
      </c>
      <c r="R74" s="3">
        <v>1.059</v>
      </c>
      <c r="S74" s="3">
        <v>0.742</v>
      </c>
      <c r="T74" s="3">
        <v>0.632</v>
      </c>
      <c r="U74" s="3">
        <v>0.552</v>
      </c>
      <c r="V74" s="3">
        <v>0.532</v>
      </c>
      <c r="W74" s="3">
        <v>0.457</v>
      </c>
      <c r="X74" s="3">
        <v>0.381</v>
      </c>
      <c r="Y74" s="3">
        <v>0.319</v>
      </c>
      <c r="AA74" s="3">
        <v>1208500</v>
      </c>
      <c r="AB74" s="3">
        <v>1060100</v>
      </c>
      <c r="AC74" s="3">
        <v>982000</v>
      </c>
      <c r="AD74" s="3">
        <v>901400</v>
      </c>
      <c r="AE74" s="3">
        <v>720100</v>
      </c>
      <c r="AF74" s="3">
        <v>1047800</v>
      </c>
      <c r="AG74" s="3">
        <v>1458400</v>
      </c>
      <c r="AH74" s="3">
        <v>1902400</v>
      </c>
      <c r="AI74" s="3">
        <v>2422080</v>
      </c>
      <c r="AJ74" s="3">
        <v>2625900</v>
      </c>
      <c r="AK74" s="3">
        <v>2652630</v>
      </c>
      <c r="AL74" s="3">
        <v>2503920</v>
      </c>
      <c r="AM74" s="3">
        <v>2558470</v>
      </c>
      <c r="AN74" s="3">
        <v>2437400</v>
      </c>
      <c r="AO74" s="3">
        <v>2177700</v>
      </c>
      <c r="AP74" s="3">
        <v>1983486</v>
      </c>
      <c r="AQ74" s="3">
        <v>1709869</v>
      </c>
      <c r="AR74" s="3">
        <v>1683816</v>
      </c>
      <c r="AS74" s="3">
        <v>1569774</v>
      </c>
      <c r="AT74" s="3">
        <v>1275012</v>
      </c>
      <c r="AU74" s="3">
        <v>1119341</v>
      </c>
      <c r="AW74" s="6">
        <v>3114</v>
      </c>
      <c r="AX74" s="6">
        <v>3209.41</v>
      </c>
      <c r="AY74" s="6">
        <v>3304.08</v>
      </c>
      <c r="AZ74" s="6">
        <v>3400.1</v>
      </c>
      <c r="BA74" s="6">
        <v>3501.04</v>
      </c>
      <c r="BB74" s="6">
        <v>3609</v>
      </c>
      <c r="BC74" s="6">
        <v>3722.76</v>
      </c>
      <c r="BD74" s="6">
        <v>3841.42</v>
      </c>
      <c r="BE74" s="6">
        <v>3964.35</v>
      </c>
      <c r="BF74" s="6">
        <v>4090.62</v>
      </c>
      <c r="BG74" s="6">
        <v>4219</v>
      </c>
      <c r="BH74" s="6">
        <v>4345.71</v>
      </c>
      <c r="BI74" s="6">
        <v>4470.35</v>
      </c>
      <c r="BJ74" s="6">
        <v>4592.54</v>
      </c>
      <c r="BK74" s="6">
        <v>4711.89</v>
      </c>
      <c r="BL74" s="6">
        <v>4828</v>
      </c>
      <c r="BM74" s="6">
        <v>4955</v>
      </c>
      <c r="BN74" s="6">
        <v>5085</v>
      </c>
      <c r="BO74" s="6">
        <v>5219</v>
      </c>
      <c r="BP74" s="6">
        <v>5358.84</v>
      </c>
      <c r="BQ74" s="6">
        <v>5496</v>
      </c>
    </row>
    <row r="75" spans="1:69" ht="12.75">
      <c r="A75" s="5" t="s">
        <v>74</v>
      </c>
      <c r="B75" s="5">
        <f t="shared" si="1"/>
        <v>0.0013227777777777775</v>
      </c>
      <c r="C75" s="5" t="e">
        <f>AVERAGE(#REF!)*1000</f>
        <v>#REF!</v>
      </c>
      <c r="D75" s="5"/>
      <c r="E75" s="3">
        <v>2.336</v>
      </c>
      <c r="F75" s="3">
        <v>2.694</v>
      </c>
      <c r="I75" s="3">
        <v>2.675</v>
      </c>
      <c r="J75" s="3">
        <v>2.958</v>
      </c>
      <c r="K75" s="3">
        <v>2.228</v>
      </c>
      <c r="L75" s="3">
        <v>1.804</v>
      </c>
      <c r="M75" s="3">
        <v>1.368</v>
      </c>
      <c r="N75" s="3">
        <v>1.172</v>
      </c>
      <c r="O75" s="3">
        <v>0.671</v>
      </c>
      <c r="P75" s="3">
        <v>0.599</v>
      </c>
      <c r="R75" s="3">
        <v>0.75</v>
      </c>
      <c r="S75" s="3">
        <v>0.111</v>
      </c>
      <c r="T75" s="3">
        <v>0.418</v>
      </c>
      <c r="U75" s="3">
        <v>0.412</v>
      </c>
      <c r="V75" s="3">
        <v>0.357</v>
      </c>
      <c r="W75" s="3">
        <v>1.301</v>
      </c>
      <c r="X75" s="3">
        <v>1.118</v>
      </c>
      <c r="Y75" s="3">
        <v>0.838</v>
      </c>
      <c r="AA75" s="3">
        <v>25715000</v>
      </c>
      <c r="AB75" s="3">
        <v>25459000</v>
      </c>
      <c r="AD75" s="3">
        <v>22677000</v>
      </c>
      <c r="AE75" s="3">
        <v>28831375</v>
      </c>
      <c r="AF75" s="3">
        <v>30322997</v>
      </c>
      <c r="AG75" s="3">
        <v>21578811</v>
      </c>
      <c r="AH75" s="3">
        <v>18167816</v>
      </c>
      <c r="AI75" s="3">
        <v>14723199</v>
      </c>
      <c r="AJ75" s="3">
        <v>12874000</v>
      </c>
      <c r="AK75" s="3">
        <v>6946475</v>
      </c>
      <c r="AL75" s="3">
        <v>6949898</v>
      </c>
      <c r="AM75" s="3">
        <v>15295240</v>
      </c>
      <c r="AN75" s="3">
        <v>6039425</v>
      </c>
      <c r="AO75" s="3">
        <v>1338152</v>
      </c>
      <c r="AP75" s="3">
        <v>4991277</v>
      </c>
      <c r="AQ75" s="3">
        <v>4651303</v>
      </c>
      <c r="AR75" s="3">
        <v>3803768</v>
      </c>
      <c r="AS75" s="3">
        <v>27889654</v>
      </c>
      <c r="AT75" s="3">
        <v>23787762</v>
      </c>
      <c r="AU75" s="3">
        <v>16837332</v>
      </c>
      <c r="AW75" s="6">
        <v>17324</v>
      </c>
      <c r="AX75" s="6">
        <v>17761.59</v>
      </c>
      <c r="AY75" s="6">
        <v>18197.91</v>
      </c>
      <c r="AZ75" s="6">
        <v>18632.15</v>
      </c>
      <c r="BA75" s="6">
        <v>19063.69</v>
      </c>
      <c r="BB75" s="6">
        <v>19492</v>
      </c>
      <c r="BC75" s="6">
        <v>19916.47</v>
      </c>
      <c r="BD75" s="6">
        <v>20336.64</v>
      </c>
      <c r="BE75" s="6">
        <v>20752.23</v>
      </c>
      <c r="BF75" s="6">
        <v>21163.04</v>
      </c>
      <c r="BG75" s="6">
        <v>21569</v>
      </c>
      <c r="BH75" s="6">
        <v>21971.18</v>
      </c>
      <c r="BI75" s="6">
        <v>22369.07</v>
      </c>
      <c r="BJ75" s="6">
        <v>22762.17</v>
      </c>
      <c r="BK75" s="6">
        <v>23149.98</v>
      </c>
      <c r="BL75" s="6">
        <v>23532</v>
      </c>
      <c r="BM75" s="6">
        <v>23947</v>
      </c>
      <c r="BN75" s="6">
        <v>24371</v>
      </c>
      <c r="BO75" s="6">
        <v>24801</v>
      </c>
      <c r="BP75" s="6">
        <v>25230</v>
      </c>
      <c r="BQ75" s="6">
        <v>25661</v>
      </c>
    </row>
    <row r="76" spans="1:69" ht="12.75">
      <c r="A76" s="5" t="s">
        <v>75</v>
      </c>
      <c r="B76" s="5">
        <f t="shared" si="1"/>
        <v>0.009785583333333334</v>
      </c>
      <c r="C76" s="5" t="e">
        <f>AVERAGE(#REF!)*1000</f>
        <v>#REF!</v>
      </c>
      <c r="D76" s="5"/>
      <c r="J76" s="3">
        <v>4.154</v>
      </c>
      <c r="K76" s="3">
        <v>10.487</v>
      </c>
      <c r="M76" s="3">
        <v>9.986</v>
      </c>
      <c r="N76" s="3">
        <v>10.446</v>
      </c>
      <c r="O76" s="3">
        <v>10.443</v>
      </c>
      <c r="P76" s="3">
        <v>12.701</v>
      </c>
      <c r="Q76" s="3">
        <v>14.722</v>
      </c>
      <c r="R76" s="3">
        <v>12.231</v>
      </c>
      <c r="S76" s="3">
        <v>13.598</v>
      </c>
      <c r="U76" s="3">
        <v>12.165</v>
      </c>
      <c r="X76" s="3">
        <v>3.958</v>
      </c>
      <c r="Y76" s="3">
        <v>2.536</v>
      </c>
      <c r="AF76" s="3">
        <v>149131000</v>
      </c>
      <c r="AG76" s="3">
        <v>481561430</v>
      </c>
      <c r="AI76" s="3">
        <v>486934000</v>
      </c>
      <c r="AJ76" s="3">
        <v>496013330</v>
      </c>
      <c r="AK76" s="3">
        <v>487600000</v>
      </c>
      <c r="AL76" s="3">
        <v>578846370</v>
      </c>
      <c r="AM76" s="3">
        <v>760014470</v>
      </c>
      <c r="AN76" s="3">
        <v>634681680</v>
      </c>
      <c r="AO76" s="3">
        <v>672963390</v>
      </c>
      <c r="AQ76" s="3">
        <v>763193090</v>
      </c>
      <c r="AT76" s="3">
        <v>157130470</v>
      </c>
      <c r="AU76" s="3">
        <v>140741140</v>
      </c>
      <c r="AW76" s="6">
        <v>48317</v>
      </c>
      <c r="AX76" s="6">
        <v>49343.12</v>
      </c>
      <c r="AY76" s="6">
        <v>50535.44</v>
      </c>
      <c r="AZ76" s="6">
        <v>51849.8</v>
      </c>
      <c r="BA76" s="6">
        <v>53242.04</v>
      </c>
      <c r="BB76" s="6">
        <v>54668</v>
      </c>
      <c r="BC76" s="6">
        <v>56157.12</v>
      </c>
      <c r="BD76" s="6">
        <v>57738.84</v>
      </c>
      <c r="BE76" s="6">
        <v>59369</v>
      </c>
      <c r="BF76" s="6">
        <v>61003.44</v>
      </c>
      <c r="BG76" s="6">
        <v>62598</v>
      </c>
      <c r="BH76" s="6">
        <v>64061.728</v>
      </c>
      <c r="BI76" s="6">
        <v>65559.68</v>
      </c>
      <c r="BJ76" s="6">
        <v>67092.66</v>
      </c>
      <c r="BK76" s="6">
        <v>68661.488</v>
      </c>
      <c r="BL76" s="6">
        <v>70267</v>
      </c>
      <c r="BM76" s="6">
        <v>71899</v>
      </c>
      <c r="BN76" s="6">
        <v>71324.68</v>
      </c>
      <c r="BO76" s="6">
        <v>72775.448</v>
      </c>
      <c r="BP76" s="6">
        <v>74194.88</v>
      </c>
      <c r="BQ76" s="6">
        <v>75580</v>
      </c>
    </row>
    <row r="77" spans="1:69" ht="12.75">
      <c r="A77" s="5" t="s">
        <v>76</v>
      </c>
      <c r="B77" s="5">
        <f t="shared" si="1"/>
        <v>0.07470785714285713</v>
      </c>
      <c r="C77" s="5" t="e">
        <f>AVERAGE(#REF!)*1000</f>
        <v>#REF!</v>
      </c>
      <c r="D77" s="5"/>
      <c r="E77" s="3">
        <v>48.953</v>
      </c>
      <c r="F77" s="3">
        <v>42.291</v>
      </c>
      <c r="G77" s="3">
        <v>42.471</v>
      </c>
      <c r="H77" s="3">
        <v>43.848</v>
      </c>
      <c r="I77" s="3">
        <v>43.114</v>
      </c>
      <c r="J77" s="3">
        <v>46.752</v>
      </c>
      <c r="K77" s="3">
        <v>49.123</v>
      </c>
      <c r="L77" s="3">
        <v>52.528</v>
      </c>
      <c r="M77" s="3">
        <v>57.157</v>
      </c>
      <c r="N77" s="3">
        <v>60.813</v>
      </c>
      <c r="O77" s="3">
        <v>69.281</v>
      </c>
      <c r="P77" s="3">
        <v>78.205</v>
      </c>
      <c r="Q77" s="3">
        <v>82.365</v>
      </c>
      <c r="R77" s="3">
        <v>88.844</v>
      </c>
      <c r="S77" s="3">
        <v>91.82</v>
      </c>
      <c r="T77" s="3">
        <v>97.012</v>
      </c>
      <c r="U77" s="3">
        <v>102.029</v>
      </c>
      <c r="V77" s="3">
        <v>107.886</v>
      </c>
      <c r="W77" s="3">
        <v>116.115</v>
      </c>
      <c r="X77" s="3">
        <v>122.192</v>
      </c>
      <c r="Y77" s="3">
        <v>126.066</v>
      </c>
      <c r="AA77" s="3">
        <v>432058000</v>
      </c>
      <c r="AB77" s="3">
        <v>378966000</v>
      </c>
      <c r="AC77" s="3">
        <v>387055000</v>
      </c>
      <c r="AD77" s="3">
        <v>401878000</v>
      </c>
      <c r="AE77" s="3">
        <v>397574000</v>
      </c>
      <c r="AF77" s="3">
        <v>430745000</v>
      </c>
      <c r="AG77" s="3">
        <v>451038000</v>
      </c>
      <c r="AH77" s="3">
        <v>480885000</v>
      </c>
      <c r="AI77" s="3">
        <v>521151000</v>
      </c>
      <c r="AJ77" s="3">
        <v>569551000</v>
      </c>
      <c r="AK77" s="3">
        <v>635992000</v>
      </c>
      <c r="AL77" s="3">
        <v>721064000</v>
      </c>
      <c r="AM77" s="3">
        <v>760681000</v>
      </c>
      <c r="AN77" s="3">
        <v>824199000</v>
      </c>
      <c r="AO77" s="3">
        <v>859932000</v>
      </c>
      <c r="AP77" s="3">
        <v>912361000</v>
      </c>
      <c r="AQ77" s="3">
        <v>961408000</v>
      </c>
      <c r="AR77" s="3">
        <v>1020210000</v>
      </c>
      <c r="AS77" s="3">
        <v>1099909000</v>
      </c>
      <c r="AT77" s="3">
        <v>1160843000</v>
      </c>
      <c r="AU77" s="3">
        <v>1201173000</v>
      </c>
      <c r="AW77" s="6">
        <v>9767.8</v>
      </c>
      <c r="AX77" s="6">
        <v>9851.8</v>
      </c>
      <c r="AY77" s="6">
        <v>9912.8</v>
      </c>
      <c r="AZ77" s="6">
        <v>9955.8</v>
      </c>
      <c r="BA77" s="6">
        <v>9989.9</v>
      </c>
      <c r="BB77" s="6">
        <v>10011.9</v>
      </c>
      <c r="BC77" s="6">
        <v>10011.9</v>
      </c>
      <c r="BD77" s="6">
        <v>9994.9</v>
      </c>
      <c r="BE77" s="6">
        <v>9968.8</v>
      </c>
      <c r="BF77" s="6">
        <v>9937.8</v>
      </c>
      <c r="BG77" s="6">
        <v>9899.8</v>
      </c>
      <c r="BH77" s="6">
        <v>9871.8</v>
      </c>
      <c r="BI77" s="6">
        <v>9867.8</v>
      </c>
      <c r="BJ77" s="6">
        <v>9880.8</v>
      </c>
      <c r="BK77" s="6">
        <v>9902.8</v>
      </c>
      <c r="BL77" s="6">
        <v>9916.8</v>
      </c>
      <c r="BM77" s="6">
        <v>9926.9</v>
      </c>
      <c r="BN77" s="6">
        <v>9940.7</v>
      </c>
      <c r="BO77" s="6">
        <v>9968.7</v>
      </c>
      <c r="BP77" s="6">
        <v>9990</v>
      </c>
      <c r="BQ77" s="6">
        <v>10005</v>
      </c>
    </row>
    <row r="78" spans="1:69" ht="12.75">
      <c r="A78" s="5" t="s">
        <v>77</v>
      </c>
      <c r="B78" s="5">
        <f t="shared" si="1"/>
        <v>0.0009942727272727273</v>
      </c>
      <c r="C78" s="5" t="e">
        <f>AVERAGE(#REF!)*1000</f>
        <v>#REF!</v>
      </c>
      <c r="D78" s="5"/>
      <c r="G78" s="3">
        <v>0.629</v>
      </c>
      <c r="I78" s="3">
        <v>1.522</v>
      </c>
      <c r="J78" s="3">
        <v>1.53</v>
      </c>
      <c r="K78" s="3">
        <v>1.522</v>
      </c>
      <c r="L78" s="3">
        <v>1.665</v>
      </c>
      <c r="N78" s="3">
        <v>1.151</v>
      </c>
      <c r="O78" s="3">
        <v>0.893</v>
      </c>
      <c r="P78" s="3">
        <v>0.852</v>
      </c>
      <c r="U78" s="3">
        <v>0.156</v>
      </c>
      <c r="W78" s="3">
        <v>0.437</v>
      </c>
      <c r="X78" s="3">
        <v>0.58</v>
      </c>
      <c r="AC78" s="3">
        <v>2609240</v>
      </c>
      <c r="AE78" s="3">
        <v>6805181</v>
      </c>
      <c r="AF78" s="3">
        <v>6806885</v>
      </c>
      <c r="AG78" s="3">
        <v>6885300</v>
      </c>
      <c r="AH78" s="3">
        <v>7677550</v>
      </c>
      <c r="AJ78" s="3">
        <v>3657075</v>
      </c>
      <c r="AK78" s="3">
        <v>3604500</v>
      </c>
      <c r="AL78" s="3">
        <v>3087020</v>
      </c>
      <c r="AQ78" s="3">
        <v>623925</v>
      </c>
      <c r="AS78" s="3">
        <v>2613928</v>
      </c>
      <c r="AT78" s="3">
        <v>3914713</v>
      </c>
      <c r="AW78" s="6">
        <v>5163</v>
      </c>
      <c r="AX78" s="6">
        <v>5332.53</v>
      </c>
      <c r="AY78" s="6">
        <v>5500.4</v>
      </c>
      <c r="AZ78" s="6">
        <v>5671.88</v>
      </c>
      <c r="BA78" s="6">
        <v>5856.1</v>
      </c>
      <c r="BB78" s="6">
        <v>6056</v>
      </c>
      <c r="BC78" s="6">
        <v>6250.4</v>
      </c>
      <c r="BD78" s="6">
        <v>6438.33</v>
      </c>
      <c r="BE78" s="6">
        <v>6618.86</v>
      </c>
      <c r="BF78" s="6">
        <v>6791.05</v>
      </c>
      <c r="BG78" s="6">
        <v>6954</v>
      </c>
      <c r="BH78" s="6">
        <v>7150</v>
      </c>
      <c r="BI78" s="6">
        <v>7350</v>
      </c>
      <c r="BJ78" s="6">
        <v>7540</v>
      </c>
      <c r="BK78" s="6">
        <v>6230</v>
      </c>
      <c r="BL78" s="6">
        <v>6400</v>
      </c>
      <c r="BM78" s="6">
        <v>6727</v>
      </c>
      <c r="BN78" s="6">
        <v>7895.18</v>
      </c>
      <c r="BO78" s="6">
        <v>8105</v>
      </c>
      <c r="BP78" s="6">
        <v>8310</v>
      </c>
      <c r="BQ78" s="6">
        <v>8508</v>
      </c>
    </row>
    <row r="79" spans="1:69" ht="12.75">
      <c r="A79" s="5" t="s">
        <v>78</v>
      </c>
      <c r="B79" s="5">
        <f t="shared" si="1"/>
        <v>0.0012182857142857143</v>
      </c>
      <c r="C79" s="5" t="e">
        <f>AVERAGE(#REF!)*1000</f>
        <v>#REF!</v>
      </c>
      <c r="D79" s="5"/>
      <c r="G79" s="3">
        <v>2.358</v>
      </c>
      <c r="H79" s="3">
        <v>4.953</v>
      </c>
      <c r="J79" s="3">
        <v>1.327</v>
      </c>
      <c r="M79" s="3">
        <v>0.985</v>
      </c>
      <c r="O79" s="3">
        <v>0.942</v>
      </c>
      <c r="P79" s="3">
        <v>0.878</v>
      </c>
      <c r="R79" s="3">
        <v>0.719</v>
      </c>
      <c r="S79" s="3">
        <v>0.689</v>
      </c>
      <c r="T79" s="3">
        <v>0.716</v>
      </c>
      <c r="U79" s="3">
        <v>0.704</v>
      </c>
      <c r="V79" s="3">
        <v>0.69</v>
      </c>
      <c r="W79" s="3">
        <v>0.695</v>
      </c>
      <c r="X79" s="3">
        <v>0.735</v>
      </c>
      <c r="Y79" s="3">
        <v>0.665</v>
      </c>
      <c r="AC79" s="3">
        <v>5286000</v>
      </c>
      <c r="AD79" s="3">
        <v>19318800</v>
      </c>
      <c r="AF79" s="3">
        <v>3272900</v>
      </c>
      <c r="AI79" s="3">
        <v>2432300</v>
      </c>
      <c r="AK79" s="3">
        <v>2630800</v>
      </c>
      <c r="AL79" s="3">
        <v>2574200</v>
      </c>
      <c r="AN79" s="3">
        <v>1908250</v>
      </c>
      <c r="AO79" s="3">
        <v>1855050</v>
      </c>
      <c r="AP79" s="3">
        <v>2128700</v>
      </c>
      <c r="AQ79" s="3">
        <v>2007650</v>
      </c>
      <c r="AR79" s="3">
        <v>2017650</v>
      </c>
      <c r="AS79" s="3">
        <v>2069200</v>
      </c>
      <c r="AT79" s="3">
        <v>2447950</v>
      </c>
      <c r="AU79" s="3">
        <v>2116400</v>
      </c>
      <c r="AW79" s="6">
        <v>5538</v>
      </c>
      <c r="AX79" s="6">
        <v>5696.42</v>
      </c>
      <c r="AY79" s="6">
        <v>5858.89</v>
      </c>
      <c r="AZ79" s="6">
        <v>6025.81</v>
      </c>
      <c r="BA79" s="6">
        <v>6197.76</v>
      </c>
      <c r="BB79" s="6">
        <v>6375</v>
      </c>
      <c r="BC79" s="6">
        <v>6556.53</v>
      </c>
      <c r="BD79" s="6">
        <v>6742.41</v>
      </c>
      <c r="BE79" s="6">
        <v>6932.73</v>
      </c>
      <c r="BF79" s="6">
        <v>7127.57</v>
      </c>
      <c r="BG79" s="6">
        <v>7327</v>
      </c>
      <c r="BH79" s="6">
        <v>7500.77</v>
      </c>
      <c r="BI79" s="6">
        <v>7692.1</v>
      </c>
      <c r="BJ79" s="6">
        <v>7896.86</v>
      </c>
      <c r="BK79" s="6">
        <v>8110.87</v>
      </c>
      <c r="BL79" s="6">
        <v>8330</v>
      </c>
      <c r="BM79" s="6">
        <v>8557.01</v>
      </c>
      <c r="BN79" s="6">
        <v>8777.14</v>
      </c>
      <c r="BO79" s="6">
        <v>9032.38</v>
      </c>
      <c r="BP79" s="6">
        <v>9286.27</v>
      </c>
      <c r="BQ79" s="6">
        <v>9530</v>
      </c>
    </row>
    <row r="80" spans="1:69" ht="12.75">
      <c r="A80" s="5" t="s">
        <v>79</v>
      </c>
      <c r="B80" s="5">
        <f t="shared" si="1"/>
        <v>0.0011951666666666664</v>
      </c>
      <c r="C80" s="5" t="e">
        <f>AVERAGE(#REF!)*1000</f>
        <v>#REF!</v>
      </c>
      <c r="D80" s="5"/>
      <c r="G80" s="3">
        <v>2.241</v>
      </c>
      <c r="H80" s="3">
        <v>2.948</v>
      </c>
      <c r="I80" s="3">
        <v>3.363</v>
      </c>
      <c r="K80" s="3">
        <v>2.686</v>
      </c>
      <c r="L80" s="3">
        <v>0.206</v>
      </c>
      <c r="N80" s="3">
        <v>1.82</v>
      </c>
      <c r="P80" s="3">
        <v>0.287</v>
      </c>
      <c r="Q80" s="3">
        <v>0.248</v>
      </c>
      <c r="R80" s="3">
        <v>0.202</v>
      </c>
      <c r="S80" s="3">
        <v>0.181</v>
      </c>
      <c r="T80" s="3">
        <v>0.098</v>
      </c>
      <c r="X80" s="3">
        <v>0.062</v>
      </c>
      <c r="AC80" s="3">
        <v>3639600</v>
      </c>
      <c r="AD80" s="3">
        <v>5437000</v>
      </c>
      <c r="AE80" s="3">
        <v>5004000</v>
      </c>
      <c r="AG80" s="3">
        <v>3678000</v>
      </c>
      <c r="AH80" s="3">
        <v>107178</v>
      </c>
      <c r="AJ80" s="3">
        <v>303746</v>
      </c>
      <c r="AL80" s="3">
        <v>216275</v>
      </c>
      <c r="AM80" s="3">
        <v>331339</v>
      </c>
      <c r="AN80" s="3">
        <v>177809</v>
      </c>
      <c r="AO80" s="3">
        <v>205529</v>
      </c>
      <c r="AP80" s="3">
        <v>128691</v>
      </c>
      <c r="AT80" s="3">
        <v>89691</v>
      </c>
      <c r="AW80" s="6">
        <v>3236</v>
      </c>
      <c r="AX80" s="6">
        <v>3301.72</v>
      </c>
      <c r="AY80" s="6">
        <v>3369.33</v>
      </c>
      <c r="AZ80" s="6">
        <v>3438.99</v>
      </c>
      <c r="BA80" s="6">
        <v>3510.82</v>
      </c>
      <c r="BB80" s="6">
        <v>3585</v>
      </c>
      <c r="BC80" s="6">
        <v>3661.73</v>
      </c>
      <c r="BD80" s="6">
        <v>3741.25</v>
      </c>
      <c r="BE80" s="6">
        <v>3823.8</v>
      </c>
      <c r="BF80" s="6">
        <v>3909.62</v>
      </c>
      <c r="BG80" s="6">
        <v>3999</v>
      </c>
      <c r="BH80" s="6">
        <v>4093</v>
      </c>
      <c r="BI80" s="6">
        <v>4191</v>
      </c>
      <c r="BJ80" s="6">
        <v>4293</v>
      </c>
      <c r="BK80" s="6">
        <v>4399</v>
      </c>
      <c r="BL80" s="6">
        <v>4510</v>
      </c>
      <c r="BM80" s="6">
        <v>4630</v>
      </c>
      <c r="BN80" s="6"/>
      <c r="BO80" s="6">
        <v>4830.48</v>
      </c>
      <c r="BP80" s="6"/>
      <c r="BQ80" s="6">
        <v>5031</v>
      </c>
    </row>
    <row r="81" spans="1:69" ht="12.75">
      <c r="A81" s="5" t="s">
        <v>80</v>
      </c>
      <c r="B81" s="5">
        <f t="shared" si="1"/>
        <v>0.1290451111111111</v>
      </c>
      <c r="C81" s="5" t="e">
        <f>AVERAGE(#REF!)*1000</f>
        <v>#REF!</v>
      </c>
      <c r="D81" s="5"/>
      <c r="E81" s="3">
        <v>82.239</v>
      </c>
      <c r="F81" s="3">
        <v>89.722</v>
      </c>
      <c r="G81" s="3">
        <v>90.077</v>
      </c>
      <c r="H81" s="3">
        <v>99.181</v>
      </c>
      <c r="I81" s="3">
        <v>106.81</v>
      </c>
      <c r="J81" s="3">
        <v>108.106</v>
      </c>
      <c r="K81" s="3">
        <v>112.216</v>
      </c>
      <c r="L81" s="3">
        <v>115.864</v>
      </c>
      <c r="M81" s="3">
        <v>122.489</v>
      </c>
      <c r="N81" s="3">
        <v>132.106</v>
      </c>
      <c r="O81" s="3">
        <v>136.079</v>
      </c>
      <c r="P81" s="3">
        <v>142.726</v>
      </c>
      <c r="Q81" s="3">
        <v>145.19</v>
      </c>
      <c r="R81" s="3">
        <v>156.133</v>
      </c>
      <c r="S81" s="3">
        <v>160.825</v>
      </c>
      <c r="T81" s="3">
        <v>162.753</v>
      </c>
      <c r="U81" s="3">
        <v>174.286</v>
      </c>
      <c r="V81" s="3">
        <v>186.01</v>
      </c>
      <c r="AA81" s="3">
        <v>142838500</v>
      </c>
      <c r="AB81" s="3">
        <v>156073200</v>
      </c>
      <c r="AC81" s="3">
        <v>167147900</v>
      </c>
      <c r="AD81" s="3">
        <v>191358900</v>
      </c>
      <c r="AE81" s="3">
        <v>212192000</v>
      </c>
      <c r="AF81" s="3">
        <v>223817000</v>
      </c>
      <c r="AG81" s="3">
        <v>233060700</v>
      </c>
      <c r="AH81" s="3">
        <v>253801100</v>
      </c>
      <c r="AI81" s="3">
        <v>283444400</v>
      </c>
      <c r="AJ81" s="3">
        <v>317292600</v>
      </c>
      <c r="AK81" s="3">
        <v>347344000</v>
      </c>
      <c r="AL81" s="3">
        <v>367673100</v>
      </c>
      <c r="AM81" s="3">
        <v>400947300</v>
      </c>
      <c r="AN81" s="3">
        <v>452639000</v>
      </c>
      <c r="AO81" s="3">
        <v>477500000</v>
      </c>
      <c r="AP81" s="3">
        <v>500336000</v>
      </c>
      <c r="AQ81" s="3">
        <v>554277000</v>
      </c>
      <c r="AR81" s="3">
        <v>608287000</v>
      </c>
      <c r="AW81" s="6">
        <v>2414</v>
      </c>
      <c r="AX81" s="6">
        <v>2533</v>
      </c>
      <c r="AY81" s="6">
        <v>2647</v>
      </c>
      <c r="AZ81" s="6">
        <v>2681</v>
      </c>
      <c r="BA81" s="6">
        <v>2732</v>
      </c>
      <c r="BB81" s="6">
        <v>2736</v>
      </c>
      <c r="BC81" s="6">
        <v>2733</v>
      </c>
      <c r="BD81" s="6">
        <v>2775</v>
      </c>
      <c r="BE81" s="6">
        <v>2846</v>
      </c>
      <c r="BF81" s="6">
        <v>2931</v>
      </c>
      <c r="BG81" s="6">
        <v>3047</v>
      </c>
      <c r="BH81" s="6">
        <v>3136</v>
      </c>
      <c r="BI81" s="6">
        <v>3232</v>
      </c>
      <c r="BJ81" s="6">
        <v>3315</v>
      </c>
      <c r="BK81" s="6">
        <v>3421</v>
      </c>
      <c r="BL81" s="6">
        <v>3526</v>
      </c>
      <c r="BM81" s="6">
        <v>3670</v>
      </c>
      <c r="BN81" s="6">
        <v>3794</v>
      </c>
      <c r="BO81" s="6">
        <v>3923</v>
      </c>
      <c r="BP81" s="6">
        <v>3952</v>
      </c>
      <c r="BQ81" s="6">
        <v>4018</v>
      </c>
    </row>
    <row r="82" spans="1:69" ht="12.75">
      <c r="A82" s="5" t="s">
        <v>81</v>
      </c>
      <c r="B82" s="5">
        <f t="shared" si="1"/>
        <v>0.05460827272727273</v>
      </c>
      <c r="C82" s="5" t="e">
        <f>AVERAGE(#REF!)*1000</f>
        <v>#REF!</v>
      </c>
      <c r="D82" s="5"/>
      <c r="E82" s="3">
        <v>57.804</v>
      </c>
      <c r="F82" s="3">
        <v>60.834</v>
      </c>
      <c r="G82" s="3">
        <v>57.122</v>
      </c>
      <c r="H82" s="3">
        <v>57.962</v>
      </c>
      <c r="S82" s="3">
        <v>57.348</v>
      </c>
      <c r="T82" s="3">
        <v>55.788</v>
      </c>
      <c r="U82" s="3">
        <v>54.418</v>
      </c>
      <c r="V82" s="3">
        <v>52.846</v>
      </c>
      <c r="W82" s="3">
        <v>50.53</v>
      </c>
      <c r="X82" s="3">
        <v>49.916</v>
      </c>
      <c r="Y82" s="3">
        <v>46.123</v>
      </c>
      <c r="AA82" s="3">
        <v>1584334000</v>
      </c>
      <c r="AB82" s="3">
        <v>1709786000</v>
      </c>
      <c r="AC82" s="3">
        <v>1647052000</v>
      </c>
      <c r="AD82" s="3">
        <v>1712947000</v>
      </c>
      <c r="AO82" s="3">
        <v>2162735600</v>
      </c>
      <c r="AP82" s="3">
        <v>2155402500</v>
      </c>
      <c r="AQ82" s="3">
        <v>2148049500</v>
      </c>
      <c r="AR82" s="3">
        <v>2108199200</v>
      </c>
      <c r="AS82" s="3">
        <v>2078543800</v>
      </c>
      <c r="AT82" s="3">
        <v>2079000000</v>
      </c>
      <c r="AU82" s="3">
        <v>1936910000</v>
      </c>
      <c r="AW82" s="6">
        <v>27576</v>
      </c>
      <c r="AX82" s="6">
        <v>28254.65</v>
      </c>
      <c r="AY82" s="6">
        <v>28971.84</v>
      </c>
      <c r="AZ82" s="6">
        <v>29724</v>
      </c>
      <c r="BA82" s="6">
        <v>30505.36</v>
      </c>
      <c r="BB82" s="6">
        <v>31307.88</v>
      </c>
      <c r="BC82" s="6">
        <v>32121.29</v>
      </c>
      <c r="BD82" s="6">
        <v>32933.08</v>
      </c>
      <c r="BE82" s="6">
        <v>33728.5</v>
      </c>
      <c r="BF82" s="6">
        <v>34490.552</v>
      </c>
      <c r="BG82" s="6">
        <v>35200</v>
      </c>
      <c r="BH82" s="6">
        <v>35933.112</v>
      </c>
      <c r="BI82" s="6">
        <v>36690.74</v>
      </c>
      <c r="BJ82" s="6">
        <v>37473.8</v>
      </c>
      <c r="BK82" s="6">
        <v>38283.22</v>
      </c>
      <c r="BL82" s="6">
        <v>39120</v>
      </c>
      <c r="BM82" s="6">
        <v>39912</v>
      </c>
      <c r="BN82" s="6">
        <v>40670.328</v>
      </c>
      <c r="BO82" s="6">
        <v>41402.392</v>
      </c>
      <c r="BP82" s="6">
        <v>42106.232</v>
      </c>
      <c r="BQ82" s="6">
        <v>42800.992</v>
      </c>
    </row>
    <row r="83" spans="1:69" ht="12.75">
      <c r="A83" s="5" t="s">
        <v>82</v>
      </c>
      <c r="B83" s="5">
        <f t="shared" si="1"/>
        <v>0.11176455555555555</v>
      </c>
      <c r="C83" s="5" t="e">
        <f>AVERAGE(#REF!)*1000</f>
        <v>#REF!</v>
      </c>
      <c r="D83" s="5"/>
      <c r="E83" s="3">
        <v>121.689</v>
      </c>
      <c r="F83" s="3">
        <v>110.879</v>
      </c>
      <c r="G83" s="3">
        <v>107.711</v>
      </c>
      <c r="H83" s="3">
        <v>107.743</v>
      </c>
      <c r="I83" s="3">
        <v>103.955</v>
      </c>
      <c r="J83" s="3">
        <v>105.134</v>
      </c>
      <c r="K83" s="3">
        <v>113.241</v>
      </c>
      <c r="L83" s="3">
        <v>107.307</v>
      </c>
      <c r="N83" s="3">
        <v>131.733</v>
      </c>
      <c r="O83" s="3">
        <v>133.888</v>
      </c>
      <c r="R83" s="3">
        <v>105.313</v>
      </c>
      <c r="S83" s="3">
        <v>106.529</v>
      </c>
      <c r="T83" s="3">
        <v>103.91</v>
      </c>
      <c r="U83" s="3">
        <v>105.744</v>
      </c>
      <c r="V83" s="3">
        <v>103.975</v>
      </c>
      <c r="W83" s="3">
        <v>108.84</v>
      </c>
      <c r="X83" s="3">
        <v>116.012</v>
      </c>
      <c r="Y83" s="3">
        <v>118.159</v>
      </c>
      <c r="AA83" s="3">
        <v>4260692000</v>
      </c>
      <c r="AB83" s="3">
        <v>3906473000</v>
      </c>
      <c r="AC83" s="3">
        <v>3869387000</v>
      </c>
      <c r="AD83" s="3">
        <v>3877000000</v>
      </c>
      <c r="AE83" s="3">
        <v>3742781000</v>
      </c>
      <c r="AF83" s="3">
        <v>3809322000</v>
      </c>
      <c r="AG83" s="3">
        <v>4126163200</v>
      </c>
      <c r="AH83" s="3">
        <v>3913476400</v>
      </c>
      <c r="AI83" s="3">
        <v>5025949000</v>
      </c>
      <c r="AJ83" s="3">
        <v>5019537000</v>
      </c>
      <c r="AK83" s="3">
        <v>5022864000</v>
      </c>
      <c r="AN83" s="3">
        <v>4016701900</v>
      </c>
      <c r="AO83" s="3">
        <v>4059883700</v>
      </c>
      <c r="AP83" s="3">
        <v>3983701700</v>
      </c>
      <c r="AQ83" s="3">
        <v>4066597500</v>
      </c>
      <c r="AR83" s="3">
        <v>4025045200</v>
      </c>
      <c r="AS83" s="3">
        <v>4227520000</v>
      </c>
      <c r="AT83" s="3">
        <v>4569980000</v>
      </c>
      <c r="AU83" s="3">
        <v>4673988500</v>
      </c>
      <c r="AW83" s="6">
        <v>37509.7</v>
      </c>
      <c r="AX83" s="6">
        <v>37740.7</v>
      </c>
      <c r="AY83" s="6">
        <v>37943.7</v>
      </c>
      <c r="AZ83" s="6">
        <v>38122.7</v>
      </c>
      <c r="BA83" s="6">
        <v>38278.7</v>
      </c>
      <c r="BB83" s="6">
        <v>38419.7</v>
      </c>
      <c r="BC83" s="6">
        <v>38536.7</v>
      </c>
      <c r="BD83" s="6">
        <v>38631.7</v>
      </c>
      <c r="BE83" s="6">
        <v>38716.7</v>
      </c>
      <c r="BF83" s="6">
        <v>38791.7</v>
      </c>
      <c r="BG83" s="6">
        <v>38850.7</v>
      </c>
      <c r="BH83" s="6">
        <v>38919.7</v>
      </c>
      <c r="BI83" s="6">
        <v>39007.7</v>
      </c>
      <c r="BJ83" s="6">
        <v>39085.7</v>
      </c>
      <c r="BK83" s="6">
        <v>39149.7</v>
      </c>
      <c r="BL83" s="6">
        <v>39223</v>
      </c>
      <c r="BM83" s="6">
        <v>39278.8</v>
      </c>
      <c r="BN83" s="6">
        <v>39348.1</v>
      </c>
      <c r="BO83" s="6">
        <v>39453.4</v>
      </c>
      <c r="BP83" s="6">
        <v>39626.2</v>
      </c>
      <c r="BQ83" s="6">
        <v>39927.4</v>
      </c>
    </row>
    <row r="84" spans="1:69" ht="12.75">
      <c r="A84" s="5" t="s">
        <v>83</v>
      </c>
      <c r="B84" s="5">
        <f t="shared" si="1"/>
        <v>0.03203566666666667</v>
      </c>
      <c r="C84" s="5" t="e">
        <f>AVERAGE(#REF!)*1000</f>
        <v>#REF!</v>
      </c>
      <c r="D84" s="5"/>
      <c r="F84" s="3">
        <v>35.713</v>
      </c>
      <c r="G84" s="3">
        <v>51.671</v>
      </c>
      <c r="H84" s="3">
        <v>52.59</v>
      </c>
      <c r="I84" s="3">
        <v>54.868</v>
      </c>
      <c r="J84" s="3">
        <v>36.987</v>
      </c>
      <c r="K84" s="3">
        <v>35.72</v>
      </c>
      <c r="L84" s="3">
        <v>33.51</v>
      </c>
      <c r="M84" s="3">
        <v>33.337</v>
      </c>
      <c r="N84" s="3">
        <v>25.161</v>
      </c>
      <c r="O84" s="3">
        <v>26.756</v>
      </c>
      <c r="P84" s="3">
        <v>26.349</v>
      </c>
      <c r="Q84" s="3">
        <v>23.08</v>
      </c>
      <c r="R84" s="3">
        <v>17.187</v>
      </c>
      <c r="S84" s="3">
        <v>24.289</v>
      </c>
      <c r="T84" s="3">
        <v>25.437</v>
      </c>
      <c r="U84" s="3">
        <v>26.205</v>
      </c>
      <c r="W84" s="3">
        <v>23.707</v>
      </c>
      <c r="Y84" s="3">
        <v>24.075</v>
      </c>
      <c r="AB84" s="3">
        <v>510947000</v>
      </c>
      <c r="AC84" s="3">
        <v>748495130</v>
      </c>
      <c r="AD84" s="3">
        <v>772644280</v>
      </c>
      <c r="AE84" s="3">
        <v>811128010</v>
      </c>
      <c r="AF84" s="3">
        <v>546505000</v>
      </c>
      <c r="AG84" s="3">
        <v>537965000</v>
      </c>
      <c r="AH84" s="3">
        <v>506163000</v>
      </c>
      <c r="AI84" s="3">
        <v>505995000</v>
      </c>
      <c r="AJ84" s="3">
        <v>382257000</v>
      </c>
      <c r="AK84" s="3">
        <v>417249000</v>
      </c>
      <c r="AL84" s="3">
        <v>417399000</v>
      </c>
      <c r="AM84" s="3">
        <v>364393000</v>
      </c>
      <c r="AN84" s="3">
        <v>281726000</v>
      </c>
      <c r="AO84" s="3">
        <v>394471000</v>
      </c>
      <c r="AP84" s="3">
        <v>419108000</v>
      </c>
      <c r="AQ84" s="3">
        <v>437532000</v>
      </c>
      <c r="AS84" s="3">
        <v>401444000</v>
      </c>
      <c r="AU84" s="3">
        <v>412194000</v>
      </c>
      <c r="AW84" s="6">
        <v>14738</v>
      </c>
      <c r="AX84" s="6">
        <v>14988</v>
      </c>
      <c r="AY84" s="6">
        <v>15189</v>
      </c>
      <c r="AZ84" s="6">
        <v>15417</v>
      </c>
      <c r="BA84" s="6">
        <v>15599</v>
      </c>
      <c r="BB84" s="6">
        <v>15837</v>
      </c>
      <c r="BC84" s="6">
        <v>16117</v>
      </c>
      <c r="BD84" s="6">
        <v>16361</v>
      </c>
      <c r="BE84" s="6">
        <v>16587</v>
      </c>
      <c r="BF84" s="6">
        <v>16806</v>
      </c>
      <c r="BG84" s="6">
        <v>16993</v>
      </c>
      <c r="BH84" s="6">
        <v>17247</v>
      </c>
      <c r="BI84" s="6">
        <v>17405</v>
      </c>
      <c r="BJ84" s="6">
        <v>17628.42</v>
      </c>
      <c r="BK84" s="6">
        <v>17865</v>
      </c>
      <c r="BL84" s="6">
        <v>18112</v>
      </c>
      <c r="BM84" s="6">
        <v>18300</v>
      </c>
      <c r="BN84" s="6">
        <v>18552</v>
      </c>
      <c r="BO84" s="6">
        <v>18774</v>
      </c>
      <c r="BP84" s="6">
        <v>19043</v>
      </c>
      <c r="BQ84" s="6">
        <v>19359</v>
      </c>
    </row>
    <row r="85" spans="1:69" ht="12.75">
      <c r="A85" s="5" t="s">
        <v>84</v>
      </c>
      <c r="B85" s="5">
        <f t="shared" si="1"/>
        <v>0.42291208333333336</v>
      </c>
      <c r="C85" s="5" t="e">
        <f>AVERAGE(#REF!)*1000</f>
        <v>#REF!</v>
      </c>
      <c r="D85" s="5"/>
      <c r="E85" s="3">
        <v>348.403</v>
      </c>
      <c r="F85" s="3">
        <v>348.507</v>
      </c>
      <c r="G85" s="3">
        <v>359.277</v>
      </c>
      <c r="H85" s="3">
        <v>367.644</v>
      </c>
      <c r="J85" s="3">
        <v>390.002</v>
      </c>
      <c r="K85" s="3">
        <v>408.072</v>
      </c>
      <c r="L85" s="3">
        <v>428.283</v>
      </c>
      <c r="M85" s="3">
        <v>442.703</v>
      </c>
      <c r="R85" s="3">
        <v>490.445</v>
      </c>
      <c r="S85" s="3">
        <v>489.558</v>
      </c>
      <c r="T85" s="3">
        <v>499.714</v>
      </c>
      <c r="U85" s="3">
        <v>502.337</v>
      </c>
      <c r="AA85" s="3">
        <v>2819289000</v>
      </c>
      <c r="AB85" s="3">
        <v>2831336000</v>
      </c>
      <c r="AC85" s="3">
        <v>2922698000</v>
      </c>
      <c r="AD85" s="3">
        <v>2988995000</v>
      </c>
      <c r="AF85" s="3">
        <v>3187555000</v>
      </c>
      <c r="AG85" s="3">
        <v>3347767000</v>
      </c>
      <c r="AH85" s="3">
        <v>3541873000</v>
      </c>
      <c r="AI85" s="3">
        <v>3685041000</v>
      </c>
      <c r="AM85" s="3">
        <v>2849623000</v>
      </c>
      <c r="AN85" s="3">
        <v>4196000000</v>
      </c>
      <c r="AO85" s="3">
        <v>4210000000</v>
      </c>
      <c r="AP85" s="3">
        <v>4324000000</v>
      </c>
      <c r="AQ85" s="3">
        <v>4360000000</v>
      </c>
      <c r="AW85" s="6">
        <v>8311</v>
      </c>
      <c r="AX85" s="6">
        <v>8320</v>
      </c>
      <c r="AY85" s="6">
        <v>8325</v>
      </c>
      <c r="AZ85" s="6">
        <v>8329</v>
      </c>
      <c r="BA85" s="6">
        <v>8337</v>
      </c>
      <c r="BB85" s="6">
        <v>8350</v>
      </c>
      <c r="BC85" s="6">
        <v>8370</v>
      </c>
      <c r="BD85" s="6">
        <v>8398</v>
      </c>
      <c r="BE85" s="6">
        <v>8436</v>
      </c>
      <c r="BF85" s="6">
        <v>8493</v>
      </c>
      <c r="BG85" s="6">
        <v>8566</v>
      </c>
      <c r="BH85" s="6">
        <v>8617</v>
      </c>
      <c r="BI85" s="6">
        <v>8668</v>
      </c>
      <c r="BJ85" s="6">
        <v>8719</v>
      </c>
      <c r="BK85" s="6">
        <v>8781</v>
      </c>
      <c r="BL85" s="6">
        <v>8827</v>
      </c>
      <c r="BM85" s="6">
        <v>8841</v>
      </c>
      <c r="BN85" s="6">
        <v>8846</v>
      </c>
      <c r="BO85" s="6">
        <v>8851</v>
      </c>
      <c r="BP85" s="6">
        <v>8858</v>
      </c>
      <c r="BQ85" s="6">
        <v>8871</v>
      </c>
    </row>
    <row r="86" spans="1:69" ht="12.75">
      <c r="A86" s="5" t="s">
        <v>85</v>
      </c>
      <c r="B86" s="5">
        <f t="shared" si="1"/>
        <v>0.621411</v>
      </c>
      <c r="C86" s="5" t="e">
        <f>AVERAGE(#REF!)*1000</f>
        <v>#REF!</v>
      </c>
      <c r="D86" s="5"/>
      <c r="E86" s="3">
        <v>557.079</v>
      </c>
      <c r="F86" s="3">
        <v>568.889</v>
      </c>
      <c r="G86" s="3">
        <v>586.815</v>
      </c>
      <c r="H86" s="3">
        <v>615.026</v>
      </c>
      <c r="I86" s="3">
        <v>614.965</v>
      </c>
      <c r="J86" s="3">
        <v>622.642</v>
      </c>
      <c r="K86" s="3">
        <v>635.091</v>
      </c>
      <c r="L86" s="3">
        <v>663.651</v>
      </c>
      <c r="M86" s="3">
        <v>676.826</v>
      </c>
      <c r="N86" s="3">
        <v>693.272</v>
      </c>
      <c r="O86" s="3">
        <v>713.89</v>
      </c>
      <c r="P86" s="3">
        <v>564.272</v>
      </c>
      <c r="Q86" s="3">
        <v>565.925</v>
      </c>
      <c r="AA86" s="3">
        <v>3306820000</v>
      </c>
      <c r="AB86" s="3">
        <v>3389867000</v>
      </c>
      <c r="AC86" s="3">
        <v>3515822000</v>
      </c>
      <c r="AD86" s="3">
        <v>3725152000</v>
      </c>
      <c r="AE86" s="3">
        <v>3754452000</v>
      </c>
      <c r="AF86" s="3">
        <v>3848324000</v>
      </c>
      <c r="AG86" s="3">
        <v>3973609000</v>
      </c>
      <c r="AH86" s="3">
        <v>4198896000</v>
      </c>
      <c r="AI86" s="3">
        <v>4333031000</v>
      </c>
      <c r="AJ86" s="3">
        <v>4483285000</v>
      </c>
      <c r="AK86" s="3">
        <v>4667236000</v>
      </c>
      <c r="AL86" s="3">
        <v>3692800000</v>
      </c>
      <c r="AM86" s="3">
        <v>3741500000</v>
      </c>
      <c r="AR86" s="3">
        <v>2744990000</v>
      </c>
      <c r="AS86" s="3">
        <v>2847626000</v>
      </c>
      <c r="AT86" s="3">
        <v>2856281900</v>
      </c>
      <c r="AU86" s="3">
        <v>2870263100</v>
      </c>
      <c r="AW86" s="6">
        <v>6385</v>
      </c>
      <c r="AX86" s="6">
        <v>6429</v>
      </c>
      <c r="AY86" s="6">
        <v>6467</v>
      </c>
      <c r="AZ86" s="6">
        <v>6482</v>
      </c>
      <c r="BA86" s="6">
        <v>6505</v>
      </c>
      <c r="BB86" s="6">
        <v>6534</v>
      </c>
      <c r="BC86" s="6">
        <v>6573</v>
      </c>
      <c r="BD86" s="6">
        <v>6619</v>
      </c>
      <c r="BE86" s="6">
        <v>6671</v>
      </c>
      <c r="BF86" s="6">
        <v>6647</v>
      </c>
      <c r="BG86" s="6">
        <v>6712</v>
      </c>
      <c r="BH86" s="6">
        <v>6800</v>
      </c>
      <c r="BI86" s="6">
        <v>6875</v>
      </c>
      <c r="BJ86" s="6">
        <v>6938</v>
      </c>
      <c r="BK86" s="6">
        <v>6994</v>
      </c>
      <c r="BL86" s="6">
        <v>7041</v>
      </c>
      <c r="BM86" s="6">
        <v>7072</v>
      </c>
      <c r="BN86" s="6">
        <v>7089</v>
      </c>
      <c r="BO86" s="6">
        <v>7110</v>
      </c>
      <c r="BP86" s="6">
        <v>7144</v>
      </c>
      <c r="BQ86" s="6">
        <v>7185</v>
      </c>
    </row>
    <row r="87" spans="1:69" ht="12.75">
      <c r="A87" s="5" t="s">
        <v>204</v>
      </c>
      <c r="B87" s="5">
        <f t="shared" si="1"/>
        <v>0.0016217368421052633</v>
      </c>
      <c r="C87" s="5" t="e">
        <f>AVERAGE(#REF!)*1000</f>
        <v>#REF!</v>
      </c>
      <c r="D87" s="5"/>
      <c r="E87" s="3">
        <v>3.072</v>
      </c>
      <c r="F87" s="3">
        <v>3.52</v>
      </c>
      <c r="G87" s="3">
        <v>2.862</v>
      </c>
      <c r="H87" s="3">
        <v>2.512</v>
      </c>
      <c r="I87" s="3">
        <v>1.856</v>
      </c>
      <c r="J87" s="3">
        <v>1.566</v>
      </c>
      <c r="K87" s="3">
        <v>1.826</v>
      </c>
      <c r="L87" s="3">
        <v>1.533</v>
      </c>
      <c r="M87" s="3">
        <v>1.407</v>
      </c>
      <c r="N87" s="3">
        <v>1.208</v>
      </c>
      <c r="O87" s="3">
        <v>1.231</v>
      </c>
      <c r="Q87" s="3">
        <v>1.009</v>
      </c>
      <c r="R87" s="3">
        <v>1.06</v>
      </c>
      <c r="S87" s="3">
        <v>1.012</v>
      </c>
      <c r="T87" s="3">
        <v>0.965</v>
      </c>
      <c r="U87" s="3">
        <v>0.931</v>
      </c>
      <c r="V87" s="3">
        <v>0.979</v>
      </c>
      <c r="W87" s="3">
        <v>1.009</v>
      </c>
      <c r="Y87" s="3">
        <v>1.255</v>
      </c>
      <c r="AA87" s="3">
        <v>17347000</v>
      </c>
      <c r="AB87" s="3">
        <v>20258000</v>
      </c>
      <c r="AC87" s="3">
        <v>16189000</v>
      </c>
      <c r="AD87" s="3">
        <v>15164000</v>
      </c>
      <c r="AE87" s="3">
        <v>11761000</v>
      </c>
      <c r="AF87" s="3">
        <v>12032000</v>
      </c>
      <c r="AG87" s="3">
        <v>16360000</v>
      </c>
      <c r="AH87" s="3">
        <v>12669000</v>
      </c>
      <c r="AI87" s="3">
        <v>11812000</v>
      </c>
      <c r="AJ87" s="3">
        <v>9481000</v>
      </c>
      <c r="AK87" s="3">
        <v>10079000</v>
      </c>
      <c r="AM87" s="3">
        <v>9035000</v>
      </c>
      <c r="AN87" s="3">
        <v>9689000</v>
      </c>
      <c r="AO87" s="3">
        <v>9861000</v>
      </c>
      <c r="AP87" s="3">
        <v>10646000</v>
      </c>
      <c r="AQ87" s="3">
        <v>10995000</v>
      </c>
      <c r="AR87" s="3">
        <v>12048000</v>
      </c>
      <c r="AS87" s="3">
        <v>13011000</v>
      </c>
      <c r="AU87" s="3">
        <v>16747828</v>
      </c>
      <c r="AW87" s="6">
        <v>8704</v>
      </c>
      <c r="AX87" s="6">
        <v>8996</v>
      </c>
      <c r="AY87" s="6">
        <v>9335.77</v>
      </c>
      <c r="AZ87" s="6">
        <v>9677.58</v>
      </c>
      <c r="BA87" s="6">
        <v>10032.79</v>
      </c>
      <c r="BB87" s="6">
        <v>10397</v>
      </c>
      <c r="BC87" s="6">
        <v>10654</v>
      </c>
      <c r="BD87" s="6">
        <v>10969</v>
      </c>
      <c r="BE87" s="6">
        <v>11338</v>
      </c>
      <c r="BF87" s="6">
        <v>11719</v>
      </c>
      <c r="BG87" s="6">
        <v>12116</v>
      </c>
      <c r="BH87" s="6">
        <v>12514.7</v>
      </c>
      <c r="BI87" s="6">
        <v>12914.39</v>
      </c>
      <c r="BJ87" s="6">
        <v>13314.34</v>
      </c>
      <c r="BK87" s="6">
        <v>13713.8</v>
      </c>
      <c r="BL87" s="6">
        <v>14112</v>
      </c>
      <c r="BM87" s="6">
        <v>14505.99</v>
      </c>
      <c r="BN87" s="6">
        <v>15015</v>
      </c>
      <c r="BO87" s="6">
        <v>15402</v>
      </c>
      <c r="BP87" s="6">
        <v>15792</v>
      </c>
      <c r="BQ87" s="6">
        <v>16189</v>
      </c>
    </row>
    <row r="88" spans="1:69" ht="12.75">
      <c r="A88" s="5" t="s">
        <v>87</v>
      </c>
      <c r="B88" s="5">
        <f t="shared" si="1"/>
        <v>0.0029105714285714286</v>
      </c>
      <c r="C88" s="5" t="e">
        <f>AVERAGE(#REF!)*1000</f>
        <v>#REF!</v>
      </c>
      <c r="D88" s="5"/>
      <c r="E88" s="3">
        <v>4.909</v>
      </c>
      <c r="F88" s="3">
        <v>5.077</v>
      </c>
      <c r="G88" s="3">
        <v>4.912</v>
      </c>
      <c r="H88" s="3">
        <v>4.885</v>
      </c>
      <c r="I88" s="3">
        <v>4.938</v>
      </c>
      <c r="J88" s="3">
        <v>5.226</v>
      </c>
      <c r="K88" s="3">
        <v>5.79</v>
      </c>
      <c r="L88" s="3">
        <v>5.031</v>
      </c>
      <c r="M88" s="3">
        <v>3.66</v>
      </c>
      <c r="N88" s="3">
        <v>3.427</v>
      </c>
      <c r="O88" s="3">
        <v>1.689</v>
      </c>
      <c r="P88" s="3">
        <v>1.655</v>
      </c>
      <c r="Q88" s="3">
        <v>2.698</v>
      </c>
      <c r="R88" s="3">
        <v>2.203</v>
      </c>
      <c r="S88" s="3">
        <v>0.849</v>
      </c>
      <c r="T88" s="3">
        <v>0.718</v>
      </c>
      <c r="U88" s="3">
        <v>0.681</v>
      </c>
      <c r="V88" s="3">
        <v>0.756</v>
      </c>
      <c r="W88" s="3">
        <v>0.687</v>
      </c>
      <c r="X88" s="3">
        <v>0.703</v>
      </c>
      <c r="Y88" s="3">
        <v>0.628</v>
      </c>
      <c r="AA88" s="3">
        <v>69393000</v>
      </c>
      <c r="AB88" s="3">
        <v>72429000</v>
      </c>
      <c r="AC88" s="3">
        <v>76518000</v>
      </c>
      <c r="AD88" s="3">
        <v>88353000</v>
      </c>
      <c r="AE88" s="3">
        <v>92132000</v>
      </c>
      <c r="AF88" s="3">
        <v>95645000</v>
      </c>
      <c r="AG88" s="3">
        <v>111892650</v>
      </c>
      <c r="AH88" s="3">
        <v>88647250</v>
      </c>
      <c r="AI88" s="3">
        <v>69484000</v>
      </c>
      <c r="AJ88" s="3">
        <v>72078980</v>
      </c>
      <c r="AK88" s="3">
        <v>37142550</v>
      </c>
      <c r="AL88" s="3">
        <v>36630700</v>
      </c>
      <c r="AM88" s="3">
        <v>63422620</v>
      </c>
      <c r="AN88" s="3">
        <v>56786626</v>
      </c>
      <c r="AO88" s="3">
        <v>19868548</v>
      </c>
      <c r="AP88" s="3">
        <v>17246086</v>
      </c>
      <c r="AQ88" s="3">
        <v>16988519</v>
      </c>
      <c r="AR88" s="3">
        <v>17448349</v>
      </c>
      <c r="AS88" s="3">
        <v>15072000</v>
      </c>
      <c r="AT88" s="3">
        <v>17378000</v>
      </c>
      <c r="AU88" s="3">
        <v>16992769</v>
      </c>
      <c r="AW88" s="6">
        <v>18581</v>
      </c>
      <c r="AX88" s="6">
        <v>19178.49</v>
      </c>
      <c r="AY88" s="6">
        <v>19796.93</v>
      </c>
      <c r="AZ88" s="6">
        <v>20436.09</v>
      </c>
      <c r="BA88" s="6">
        <v>21095.55</v>
      </c>
      <c r="BB88" s="6">
        <v>21775</v>
      </c>
      <c r="BC88" s="6">
        <v>22474.44</v>
      </c>
      <c r="BD88" s="6">
        <v>23193.82</v>
      </c>
      <c r="BE88" s="6">
        <v>23932.98</v>
      </c>
      <c r="BF88" s="6">
        <v>24691.76</v>
      </c>
      <c r="BG88" s="6">
        <v>25470</v>
      </c>
      <c r="BH88" s="6">
        <v>26277.69</v>
      </c>
      <c r="BI88" s="6">
        <v>27103.52</v>
      </c>
      <c r="BJ88" s="6">
        <v>27943.58</v>
      </c>
      <c r="BK88" s="6">
        <v>28793</v>
      </c>
      <c r="BL88" s="6">
        <v>29646</v>
      </c>
      <c r="BM88" s="6">
        <v>30487.82</v>
      </c>
      <c r="BN88" s="6">
        <v>31316.1</v>
      </c>
      <c r="BO88" s="6">
        <v>32128.48</v>
      </c>
      <c r="BP88" s="6">
        <v>32922.57</v>
      </c>
      <c r="BQ88" s="6">
        <v>33696</v>
      </c>
    </row>
    <row r="89" spans="1:69" ht="12.75">
      <c r="A89" s="5" t="s">
        <v>88</v>
      </c>
      <c r="B89" s="5">
        <f t="shared" si="1"/>
        <v>0.013588619047619049</v>
      </c>
      <c r="C89" s="5" t="e">
        <f>AVERAGE(#REF!)*1000</f>
        <v>#REF!</v>
      </c>
      <c r="D89" s="5"/>
      <c r="E89" s="3">
        <v>6.555</v>
      </c>
      <c r="F89" s="3">
        <v>7.134</v>
      </c>
      <c r="G89" s="3">
        <v>7.617</v>
      </c>
      <c r="H89" s="3">
        <v>8.836</v>
      </c>
      <c r="I89" s="3">
        <v>9.399</v>
      </c>
      <c r="J89" s="3">
        <v>8.898</v>
      </c>
      <c r="K89" s="3">
        <v>7.935</v>
      </c>
      <c r="L89" s="3">
        <v>8.188</v>
      </c>
      <c r="M89" s="3">
        <v>8.987</v>
      </c>
      <c r="N89" s="3">
        <v>10.373</v>
      </c>
      <c r="O89" s="3">
        <v>11.313</v>
      </c>
      <c r="P89" s="3">
        <v>11.993</v>
      </c>
      <c r="Q89" s="3">
        <v>15.067</v>
      </c>
      <c r="R89" s="3">
        <v>15.446</v>
      </c>
      <c r="S89" s="3">
        <v>19.29</v>
      </c>
      <c r="T89" s="3">
        <v>20.6</v>
      </c>
      <c r="U89" s="3">
        <v>21.834</v>
      </c>
      <c r="V89" s="3">
        <v>22.434</v>
      </c>
      <c r="W89" s="3">
        <v>21.377</v>
      </c>
      <c r="X89" s="3">
        <v>20.706</v>
      </c>
      <c r="Y89" s="3">
        <v>21.379</v>
      </c>
      <c r="AA89" s="3">
        <v>276901900</v>
      </c>
      <c r="AB89" s="3">
        <v>307133400</v>
      </c>
      <c r="AC89" s="3">
        <v>331840700</v>
      </c>
      <c r="AD89" s="3">
        <v>390695700</v>
      </c>
      <c r="AE89" s="3">
        <v>416512200</v>
      </c>
      <c r="AF89" s="3">
        <v>403504000</v>
      </c>
      <c r="AG89" s="3">
        <v>367684200</v>
      </c>
      <c r="AH89" s="3">
        <v>383155500</v>
      </c>
      <c r="AI89" s="3">
        <v>423012900</v>
      </c>
      <c r="AJ89" s="3">
        <v>491190000</v>
      </c>
      <c r="AK89" s="3">
        <v>544713300</v>
      </c>
      <c r="AL89" s="3">
        <v>578849000</v>
      </c>
      <c r="AM89" s="3">
        <v>752053000</v>
      </c>
      <c r="AN89" s="3">
        <v>783448000</v>
      </c>
      <c r="AO89" s="3">
        <v>1001940000</v>
      </c>
      <c r="AP89" s="3">
        <v>1089050000</v>
      </c>
      <c r="AQ89" s="3">
        <v>1184476000</v>
      </c>
      <c r="AR89" s="3">
        <v>1223696000</v>
      </c>
      <c r="AS89" s="3">
        <v>1196292000</v>
      </c>
      <c r="AT89" s="3">
        <v>1185725000</v>
      </c>
      <c r="AU89" s="3">
        <v>1244969000</v>
      </c>
      <c r="AW89" s="6">
        <v>46718</v>
      </c>
      <c r="AX89" s="6">
        <v>47688.9</v>
      </c>
      <c r="AY89" s="6">
        <v>48633.368</v>
      </c>
      <c r="AZ89" s="6">
        <v>49535.192</v>
      </c>
      <c r="BA89" s="6">
        <v>50378.14</v>
      </c>
      <c r="BB89" s="6">
        <v>51146</v>
      </c>
      <c r="BC89" s="6">
        <v>51952.48</v>
      </c>
      <c r="BD89" s="6">
        <v>52799.04</v>
      </c>
      <c r="BE89" s="6">
        <v>53687.208</v>
      </c>
      <c r="BF89" s="6">
        <v>54618.62</v>
      </c>
      <c r="BG89" s="6">
        <v>55595</v>
      </c>
      <c r="BH89" s="6">
        <v>56504.488</v>
      </c>
      <c r="BI89" s="6">
        <v>57343.26</v>
      </c>
      <c r="BJ89" s="6">
        <v>58064</v>
      </c>
      <c r="BK89" s="6">
        <v>58718</v>
      </c>
      <c r="BL89" s="6">
        <v>59401</v>
      </c>
      <c r="BM89" s="6">
        <v>60003</v>
      </c>
      <c r="BN89" s="6">
        <v>59370.472</v>
      </c>
      <c r="BO89" s="6">
        <v>59793.5</v>
      </c>
      <c r="BP89" s="6">
        <v>60245.8</v>
      </c>
      <c r="BQ89" s="6">
        <v>60728</v>
      </c>
    </row>
    <row r="90" spans="1:69" ht="12.75">
      <c r="A90" s="5" t="s">
        <v>89</v>
      </c>
      <c r="B90" s="5">
        <f t="shared" si="1"/>
        <v>0.0008961250000000001</v>
      </c>
      <c r="C90" s="5" t="e">
        <f>AVERAGE(#REF!)*1000</f>
        <v>#REF!</v>
      </c>
      <c r="D90" s="5"/>
      <c r="E90" s="3">
        <v>3.073</v>
      </c>
      <c r="Q90" s="3">
        <v>0.661</v>
      </c>
      <c r="R90" s="3">
        <v>0.435</v>
      </c>
      <c r="S90" s="3">
        <v>0.549</v>
      </c>
      <c r="T90" s="3">
        <v>0.649</v>
      </c>
      <c r="U90" s="3">
        <v>0.456</v>
      </c>
      <c r="V90" s="3">
        <v>0.726</v>
      </c>
      <c r="W90" s="3">
        <v>0.62</v>
      </c>
      <c r="AA90" s="3">
        <v>1717400</v>
      </c>
      <c r="AM90" s="3">
        <v>931700</v>
      </c>
      <c r="AN90" s="3">
        <v>676200</v>
      </c>
      <c r="AO90" s="3">
        <v>723000</v>
      </c>
      <c r="AP90" s="3">
        <v>857294</v>
      </c>
      <c r="AQ90" s="3">
        <v>484010</v>
      </c>
      <c r="AR90" s="3">
        <v>1129985</v>
      </c>
      <c r="AS90" s="3">
        <v>1471248</v>
      </c>
      <c r="AW90" s="6">
        <v>2615</v>
      </c>
      <c r="AX90" s="6">
        <v>2690.72</v>
      </c>
      <c r="AY90" s="6">
        <v>2769.68</v>
      </c>
      <c r="AZ90" s="6">
        <v>2851.88</v>
      </c>
      <c r="BA90" s="6">
        <v>2937.32</v>
      </c>
      <c r="BB90" s="6">
        <v>3026</v>
      </c>
      <c r="BC90" s="6">
        <v>3117.2</v>
      </c>
      <c r="BD90" s="6">
        <v>3211.4</v>
      </c>
      <c r="BE90" s="6">
        <v>3308.6</v>
      </c>
      <c r="BF90" s="6">
        <v>3408.8</v>
      </c>
      <c r="BG90" s="6">
        <v>3512</v>
      </c>
      <c r="BH90" s="6">
        <v>3635</v>
      </c>
      <c r="BI90" s="6">
        <v>3750</v>
      </c>
      <c r="BJ90" s="6">
        <v>3870</v>
      </c>
      <c r="BK90" s="6">
        <v>3990</v>
      </c>
      <c r="BL90" s="6">
        <v>4110</v>
      </c>
      <c r="BM90" s="6">
        <v>4230</v>
      </c>
      <c r="BN90" s="6">
        <v>4135.17</v>
      </c>
      <c r="BO90" s="6">
        <v>4258.14</v>
      </c>
      <c r="BP90" s="6">
        <v>4388.6</v>
      </c>
      <c r="BQ90" s="6">
        <v>4527</v>
      </c>
    </row>
    <row r="91" spans="1:69" ht="12.75">
      <c r="A91" s="5" t="s">
        <v>205</v>
      </c>
      <c r="B91" s="5">
        <f t="shared" si="1"/>
        <v>0.0159179375</v>
      </c>
      <c r="C91" s="5" t="e">
        <f>AVERAGE(#REF!)*1000</f>
        <v>#REF!</v>
      </c>
      <c r="D91" s="5"/>
      <c r="E91" s="3">
        <v>15.747</v>
      </c>
      <c r="F91" s="3">
        <v>19.285</v>
      </c>
      <c r="G91" s="3">
        <v>18.451</v>
      </c>
      <c r="H91" s="3">
        <v>16.75</v>
      </c>
      <c r="I91" s="3">
        <v>17.105</v>
      </c>
      <c r="K91" s="3">
        <v>14.342</v>
      </c>
      <c r="L91" s="3">
        <v>13.963</v>
      </c>
      <c r="M91" s="3">
        <v>13.912</v>
      </c>
      <c r="N91" s="3">
        <v>14.828</v>
      </c>
      <c r="O91" s="3">
        <v>14.407</v>
      </c>
      <c r="P91" s="3">
        <v>13.756</v>
      </c>
      <c r="Q91" s="3">
        <v>13.851</v>
      </c>
      <c r="S91" s="3">
        <v>12.261</v>
      </c>
      <c r="T91" s="3">
        <v>16.261</v>
      </c>
      <c r="X91" s="3">
        <v>12.693</v>
      </c>
      <c r="Y91" s="3">
        <v>27.075</v>
      </c>
      <c r="AA91" s="3">
        <v>12132600</v>
      </c>
      <c r="AB91" s="3">
        <v>15854900</v>
      </c>
      <c r="AC91" s="3">
        <v>15939600</v>
      </c>
      <c r="AD91" s="3">
        <v>14309400</v>
      </c>
      <c r="AE91" s="3">
        <v>15202600</v>
      </c>
      <c r="AG91" s="3">
        <v>13942800</v>
      </c>
      <c r="AH91" s="3">
        <v>13664200</v>
      </c>
      <c r="AI91" s="3">
        <v>13687000</v>
      </c>
      <c r="AJ91" s="3">
        <v>13933700</v>
      </c>
      <c r="AK91" s="3">
        <v>13323900</v>
      </c>
      <c r="AL91" s="3">
        <v>12783000</v>
      </c>
      <c r="AM91" s="3">
        <v>12690900</v>
      </c>
      <c r="AO91" s="3">
        <v>12734000</v>
      </c>
      <c r="AP91" s="3">
        <v>15320000</v>
      </c>
      <c r="AT91" s="3">
        <v>14500000</v>
      </c>
      <c r="AU91" s="3">
        <v>31400000</v>
      </c>
      <c r="AW91" s="6">
        <v>1082</v>
      </c>
      <c r="AX91" s="6">
        <v>1101.04</v>
      </c>
      <c r="AY91" s="6">
        <v>1122.09</v>
      </c>
      <c r="AZ91" s="6">
        <v>1143.48</v>
      </c>
      <c r="BA91" s="6">
        <v>1162.64</v>
      </c>
      <c r="BB91" s="6">
        <v>1178</v>
      </c>
      <c r="BC91" s="6">
        <v>1190.13</v>
      </c>
      <c r="BD91" s="6">
        <v>1199.47</v>
      </c>
      <c r="BE91" s="6">
        <v>1206.31</v>
      </c>
      <c r="BF91" s="6">
        <v>1211.23</v>
      </c>
      <c r="BG91" s="6">
        <v>1215</v>
      </c>
      <c r="BH91" s="6">
        <v>1226.13</v>
      </c>
      <c r="BI91" s="6">
        <v>1235.98</v>
      </c>
      <c r="BJ91" s="6">
        <v>1244.98</v>
      </c>
      <c r="BK91" s="6">
        <v>1253.51</v>
      </c>
      <c r="BL91" s="6">
        <v>1262</v>
      </c>
      <c r="BM91" s="6">
        <v>1270.17</v>
      </c>
      <c r="BN91" s="6">
        <v>1277.74</v>
      </c>
      <c r="BO91" s="6">
        <v>1285.14</v>
      </c>
      <c r="BP91" s="6">
        <v>1292.75</v>
      </c>
      <c r="BQ91" s="6">
        <v>1301</v>
      </c>
    </row>
    <row r="92" spans="1:69" ht="12.75">
      <c r="A92" s="5" t="s">
        <v>91</v>
      </c>
      <c r="B92" s="5">
        <f t="shared" si="1"/>
        <v>0.01666621428571429</v>
      </c>
      <c r="C92" s="5" t="e">
        <f>AVERAGE(#REF!)*1000</f>
        <v>#REF!</v>
      </c>
      <c r="D92" s="5"/>
      <c r="E92" s="3">
        <v>19.188</v>
      </c>
      <c r="F92" s="3">
        <v>19.736</v>
      </c>
      <c r="G92" s="3">
        <v>20.686</v>
      </c>
      <c r="H92" s="3">
        <v>21.439</v>
      </c>
      <c r="I92" s="3">
        <v>19.579</v>
      </c>
      <c r="J92" s="3">
        <v>19.25</v>
      </c>
      <c r="K92" s="3">
        <v>18.91</v>
      </c>
      <c r="M92" s="3">
        <v>17.369</v>
      </c>
      <c r="N92" s="3">
        <v>14.543</v>
      </c>
      <c r="O92" s="3">
        <v>17.942</v>
      </c>
      <c r="P92" s="3">
        <v>12.745</v>
      </c>
      <c r="Q92" s="3">
        <v>13.215</v>
      </c>
      <c r="T92" s="3">
        <v>12.103</v>
      </c>
      <c r="W92" s="3">
        <v>6.622</v>
      </c>
      <c r="AA92" s="3">
        <v>85978300</v>
      </c>
      <c r="AB92" s="3">
        <v>91781000</v>
      </c>
      <c r="AC92" s="3">
        <v>96518009</v>
      </c>
      <c r="AD92" s="3">
        <v>99468565</v>
      </c>
      <c r="AE92" s="3">
        <v>103447100</v>
      </c>
      <c r="AF92" s="3">
        <v>105486100</v>
      </c>
      <c r="AG92" s="3">
        <v>111543000</v>
      </c>
      <c r="AI92" s="3">
        <v>91623319</v>
      </c>
      <c r="AJ92" s="3">
        <v>82558892</v>
      </c>
      <c r="AK92" s="3">
        <v>115732650</v>
      </c>
      <c r="AL92" s="3">
        <v>73923780</v>
      </c>
      <c r="AM92" s="3">
        <v>80126850</v>
      </c>
      <c r="AO92" s="3">
        <v>70102550</v>
      </c>
      <c r="AP92" s="3">
        <v>101636000</v>
      </c>
      <c r="AS92" s="3">
        <v>56220125</v>
      </c>
      <c r="AW92" s="6">
        <v>6384</v>
      </c>
      <c r="AX92" s="6">
        <v>6555.38</v>
      </c>
      <c r="AY92" s="6">
        <v>6729.64</v>
      </c>
      <c r="AZ92" s="6">
        <v>6905.9</v>
      </c>
      <c r="BA92" s="6">
        <v>7043.93</v>
      </c>
      <c r="BB92" s="6">
        <v>7261.79</v>
      </c>
      <c r="BC92" s="6">
        <v>7494.1</v>
      </c>
      <c r="BD92" s="6">
        <v>7686.26</v>
      </c>
      <c r="BE92" s="6">
        <v>7859.16</v>
      </c>
      <c r="BF92" s="6">
        <v>7960.26</v>
      </c>
      <c r="BG92" s="6">
        <v>8156</v>
      </c>
      <c r="BH92" s="6">
        <v>8341.13</v>
      </c>
      <c r="BI92" s="6">
        <v>8514.7</v>
      </c>
      <c r="BJ92" s="6">
        <v>8675.83</v>
      </c>
      <c r="BK92" s="6">
        <v>8823.69</v>
      </c>
      <c r="BL92" s="6">
        <v>8957.5</v>
      </c>
      <c r="BM92" s="6">
        <v>9089.3</v>
      </c>
      <c r="BN92" s="6">
        <v>9215</v>
      </c>
      <c r="BO92" s="6">
        <v>9333.3</v>
      </c>
      <c r="BP92" s="6">
        <v>9455.9</v>
      </c>
      <c r="BQ92" s="6">
        <v>9563.5</v>
      </c>
    </row>
    <row r="93" spans="1:69" ht="12.75">
      <c r="A93" s="5" t="s">
        <v>92</v>
      </c>
      <c r="B93" s="5">
        <f t="shared" si="1"/>
        <v>0.019252809523809523</v>
      </c>
      <c r="C93" s="5" t="e">
        <f>AVERAGE(#REF!)*1000</f>
        <v>#REF!</v>
      </c>
      <c r="D93" s="5"/>
      <c r="E93" s="3">
        <v>14.172</v>
      </c>
      <c r="F93" s="3">
        <v>14.251</v>
      </c>
      <c r="G93" s="3">
        <v>15.716</v>
      </c>
      <c r="H93" s="3">
        <v>15.717</v>
      </c>
      <c r="I93" s="3">
        <v>16.765</v>
      </c>
      <c r="J93" s="3">
        <v>17.434</v>
      </c>
      <c r="K93" s="3">
        <v>19.497</v>
      </c>
      <c r="L93" s="3">
        <v>20.298</v>
      </c>
      <c r="M93" s="3">
        <v>23.775</v>
      </c>
      <c r="N93" s="3">
        <v>23.574</v>
      </c>
      <c r="O93" s="3">
        <v>24.321</v>
      </c>
      <c r="P93" s="3">
        <v>24.731</v>
      </c>
      <c r="Q93" s="3">
        <v>24.707</v>
      </c>
      <c r="R93" s="3">
        <v>23.948</v>
      </c>
      <c r="S93" s="3">
        <v>19.945</v>
      </c>
      <c r="T93" s="3">
        <v>19.998</v>
      </c>
      <c r="U93" s="3">
        <v>19.534</v>
      </c>
      <c r="V93" s="3">
        <v>19.801</v>
      </c>
      <c r="W93" s="3">
        <v>15.572</v>
      </c>
      <c r="X93" s="3">
        <v>15.542</v>
      </c>
      <c r="Y93" s="3">
        <v>15.011</v>
      </c>
      <c r="AA93" s="3">
        <v>563035000</v>
      </c>
      <c r="AB93" s="3">
        <v>572751000</v>
      </c>
      <c r="AC93" s="3">
        <v>647085000</v>
      </c>
      <c r="AD93" s="3">
        <v>667570000</v>
      </c>
      <c r="AE93" s="3">
        <v>721106000</v>
      </c>
      <c r="AF93" s="3">
        <v>774893200</v>
      </c>
      <c r="AG93" s="3">
        <v>891670600</v>
      </c>
      <c r="AH93" s="3">
        <v>944726000</v>
      </c>
      <c r="AI93" s="3">
        <v>1127906000</v>
      </c>
      <c r="AJ93" s="3">
        <v>1139814000</v>
      </c>
      <c r="AK93" s="3">
        <v>1201174000</v>
      </c>
      <c r="AL93" s="3">
        <v>1252163000</v>
      </c>
      <c r="AM93" s="3">
        <v>1265684000</v>
      </c>
      <c r="AN93" s="3">
        <v>1278536000</v>
      </c>
      <c r="AO93" s="3">
        <v>1131472000</v>
      </c>
      <c r="AP93" s="3">
        <v>1160067000</v>
      </c>
      <c r="AQ93" s="3">
        <v>1153003000</v>
      </c>
      <c r="AR93" s="3">
        <v>1174328000</v>
      </c>
      <c r="AS93" s="3">
        <v>947574000</v>
      </c>
      <c r="AT93" s="3">
        <v>985551000</v>
      </c>
      <c r="AU93" s="3">
        <v>966604000</v>
      </c>
      <c r="AW93" s="6">
        <v>44439</v>
      </c>
      <c r="AX93" s="6">
        <v>45540</v>
      </c>
      <c r="AY93" s="6">
        <v>46688</v>
      </c>
      <c r="AZ93" s="6">
        <v>47864</v>
      </c>
      <c r="BA93" s="6">
        <v>49070</v>
      </c>
      <c r="BB93" s="6">
        <v>50306</v>
      </c>
      <c r="BC93" s="6">
        <v>51433</v>
      </c>
      <c r="BD93" s="6">
        <v>52561</v>
      </c>
      <c r="BE93" s="6">
        <v>53715</v>
      </c>
      <c r="BF93" s="6">
        <v>54893</v>
      </c>
      <c r="BG93" s="6">
        <v>56203</v>
      </c>
      <c r="BH93" s="6">
        <v>57305</v>
      </c>
      <c r="BI93" s="6">
        <v>58401</v>
      </c>
      <c r="BJ93" s="6">
        <v>59491</v>
      </c>
      <c r="BK93" s="6">
        <v>60573</v>
      </c>
      <c r="BL93" s="6">
        <v>61646</v>
      </c>
      <c r="BM93" s="6">
        <v>62695</v>
      </c>
      <c r="BN93" s="6">
        <v>63745</v>
      </c>
      <c r="BO93" s="6">
        <v>64789</v>
      </c>
      <c r="BP93" s="6">
        <v>65819</v>
      </c>
      <c r="BQ93" s="6">
        <v>66835</v>
      </c>
    </row>
    <row r="94" spans="1:69" ht="12.75">
      <c r="A94" s="5" t="s">
        <v>93</v>
      </c>
      <c r="B94" s="5">
        <f t="shared" si="1"/>
        <v>0.0004755454545454546</v>
      </c>
      <c r="C94" s="5" t="e">
        <f>AVERAGE(#REF!)*1000</f>
        <v>#REF!</v>
      </c>
      <c r="D94" s="5"/>
      <c r="K94" s="3">
        <v>0.657</v>
      </c>
      <c r="L94" s="3">
        <v>0.44</v>
      </c>
      <c r="M94" s="3">
        <v>0.41</v>
      </c>
      <c r="N94" s="3">
        <v>0.461</v>
      </c>
      <c r="O94" s="3">
        <v>0.397</v>
      </c>
      <c r="P94" s="3">
        <v>0.411</v>
      </c>
      <c r="Q94" s="3">
        <v>0.504</v>
      </c>
      <c r="R94" s="3">
        <v>0.492</v>
      </c>
      <c r="T94" s="3">
        <v>0.492</v>
      </c>
      <c r="U94" s="3">
        <v>0.49</v>
      </c>
      <c r="V94" s="3">
        <v>0.477</v>
      </c>
      <c r="AG94" s="3">
        <v>6605400</v>
      </c>
      <c r="AH94" s="3">
        <v>4328500</v>
      </c>
      <c r="AI94" s="3">
        <v>4024200</v>
      </c>
      <c r="AJ94" s="3">
        <v>3834000</v>
      </c>
      <c r="AK94" s="3">
        <v>4083929</v>
      </c>
      <c r="AL94" s="3">
        <v>3818193</v>
      </c>
      <c r="AM94" s="3">
        <v>5483500</v>
      </c>
      <c r="AN94" s="3">
        <v>5629841</v>
      </c>
      <c r="AP94" s="3">
        <v>6710396</v>
      </c>
      <c r="AQ94" s="3">
        <v>6880456</v>
      </c>
      <c r="AR94" s="3">
        <v>7090407</v>
      </c>
      <c r="AW94" s="6">
        <v>12806.9</v>
      </c>
      <c r="AX94" s="6">
        <v>13078.75</v>
      </c>
      <c r="AY94" s="6">
        <v>13339.65</v>
      </c>
      <c r="AZ94" s="6">
        <v>13596.1</v>
      </c>
      <c r="BA94" s="6">
        <v>13857.08</v>
      </c>
      <c r="BB94" s="6">
        <v>14134</v>
      </c>
      <c r="BC94" s="6">
        <v>14460.24</v>
      </c>
      <c r="BD94" s="6">
        <v>14838.94</v>
      </c>
      <c r="BE94" s="6">
        <v>15273.8</v>
      </c>
      <c r="BF94" s="6">
        <v>15769.14</v>
      </c>
      <c r="BG94" s="6">
        <v>16330</v>
      </c>
      <c r="BH94" s="6">
        <v>16894.46</v>
      </c>
      <c r="BI94" s="6">
        <v>17461.53</v>
      </c>
      <c r="BJ94" s="6">
        <v>18030.2</v>
      </c>
      <c r="BK94" s="6">
        <v>18599.39</v>
      </c>
      <c r="BL94" s="6">
        <v>19168</v>
      </c>
      <c r="BM94" s="6">
        <v>19740.95</v>
      </c>
      <c r="BN94" s="6">
        <v>20420</v>
      </c>
      <c r="BO94" s="6">
        <v>21040</v>
      </c>
      <c r="BP94" s="6">
        <v>21620</v>
      </c>
      <c r="BQ94" s="6">
        <v>22210</v>
      </c>
    </row>
    <row r="95" spans="1:69" ht="12.75">
      <c r="A95" s="5" t="s">
        <v>94</v>
      </c>
      <c r="B95" s="5">
        <f t="shared" si="1"/>
        <v>0.27530227777777777</v>
      </c>
      <c r="C95" s="5" t="e">
        <f>AVERAGE(#REF!)*1000</f>
        <v>#REF!</v>
      </c>
      <c r="D95" s="5"/>
      <c r="F95" s="3">
        <v>177.795</v>
      </c>
      <c r="I95" s="3">
        <v>204.689</v>
      </c>
      <c r="J95" s="3">
        <v>209.272</v>
      </c>
      <c r="K95" s="3">
        <v>223.289</v>
      </c>
      <c r="L95" s="3">
        <v>241.077</v>
      </c>
      <c r="M95" s="3">
        <v>243.504</v>
      </c>
      <c r="N95" s="3">
        <v>270.238</v>
      </c>
      <c r="O95" s="3">
        <v>280.157</v>
      </c>
      <c r="P95" s="3">
        <v>281.678</v>
      </c>
      <c r="Q95" s="3">
        <v>286.483</v>
      </c>
      <c r="R95" s="3">
        <v>290.548</v>
      </c>
      <c r="S95" s="3">
        <v>303.781</v>
      </c>
      <c r="T95" s="3">
        <v>317.55</v>
      </c>
      <c r="U95" s="3">
        <v>313.649</v>
      </c>
      <c r="V95" s="3">
        <v>317.565</v>
      </c>
      <c r="W95" s="3">
        <v>326.909</v>
      </c>
      <c r="X95" s="3">
        <v>326.13</v>
      </c>
      <c r="Y95" s="3">
        <v>341.127</v>
      </c>
      <c r="AB95" s="3">
        <v>9390525000</v>
      </c>
      <c r="AD95" s="3">
        <v>11456000000</v>
      </c>
      <c r="AE95" s="3">
        <v>10901623000</v>
      </c>
      <c r="AF95" s="3">
        <v>11199300000</v>
      </c>
      <c r="AG95" s="3">
        <v>12019200000</v>
      </c>
      <c r="AH95" s="3">
        <v>12990900000</v>
      </c>
      <c r="AI95" s="3">
        <v>13204000000</v>
      </c>
      <c r="AJ95" s="3">
        <v>14718800000</v>
      </c>
      <c r="AK95" s="3">
        <v>15306000000</v>
      </c>
      <c r="AL95" s="3">
        <v>15379000000</v>
      </c>
      <c r="AM95" s="3">
        <v>15745000000</v>
      </c>
      <c r="AN95" s="3">
        <v>15960000000</v>
      </c>
      <c r="AO95" s="3">
        <v>16751000000</v>
      </c>
      <c r="AP95" s="3">
        <v>17529000000</v>
      </c>
      <c r="AQ95" s="3">
        <v>17296000000</v>
      </c>
      <c r="AR95" s="3">
        <v>17553000000</v>
      </c>
      <c r="AS95" s="3">
        <v>18090000000</v>
      </c>
      <c r="AT95" s="3">
        <v>18090000000</v>
      </c>
      <c r="AU95" s="3">
        <v>19092000000</v>
      </c>
      <c r="AW95" s="6">
        <v>56330</v>
      </c>
      <c r="AX95" s="6">
        <v>56352</v>
      </c>
      <c r="AY95" s="6">
        <v>56318</v>
      </c>
      <c r="AZ95" s="6">
        <v>56377</v>
      </c>
      <c r="BA95" s="6">
        <v>56506</v>
      </c>
      <c r="BB95" s="6">
        <v>56685</v>
      </c>
      <c r="BC95" s="6">
        <v>56852</v>
      </c>
      <c r="BD95" s="6">
        <v>57009</v>
      </c>
      <c r="BE95" s="6">
        <v>57158</v>
      </c>
      <c r="BF95" s="6">
        <v>57358</v>
      </c>
      <c r="BG95" s="6">
        <v>57561</v>
      </c>
      <c r="BH95" s="6">
        <v>57808</v>
      </c>
      <c r="BI95" s="6">
        <v>58013</v>
      </c>
      <c r="BJ95" s="6">
        <v>58198</v>
      </c>
      <c r="BK95" s="6">
        <v>58401</v>
      </c>
      <c r="BL95" s="6">
        <v>58612</v>
      </c>
      <c r="BM95" s="6">
        <v>58807</v>
      </c>
      <c r="BN95" s="6">
        <v>59014</v>
      </c>
      <c r="BO95" s="6">
        <v>59237</v>
      </c>
      <c r="BP95" s="6">
        <v>59501</v>
      </c>
      <c r="BQ95" s="6">
        <v>59756</v>
      </c>
    </row>
    <row r="96" spans="1:69" ht="12.75">
      <c r="A96" s="5" t="s">
        <v>95</v>
      </c>
      <c r="B96" s="5">
        <f t="shared" si="1"/>
        <v>0.00673270588235294</v>
      </c>
      <c r="C96" s="5" t="e">
        <f>AVERAGE(#REF!)*1000</f>
        <v>#REF!</v>
      </c>
      <c r="D96" s="5"/>
      <c r="E96" s="3">
        <v>10.695</v>
      </c>
      <c r="F96" s="3">
        <v>10.322</v>
      </c>
      <c r="G96" s="3">
        <v>9.989</v>
      </c>
      <c r="H96" s="3">
        <v>9.821</v>
      </c>
      <c r="I96" s="3">
        <v>9.597</v>
      </c>
      <c r="L96" s="3">
        <v>7.277</v>
      </c>
      <c r="O96" s="3">
        <v>8.956</v>
      </c>
      <c r="P96" s="3">
        <v>6.155</v>
      </c>
      <c r="Q96" s="3">
        <v>3.202</v>
      </c>
      <c r="R96" s="3">
        <v>2.985</v>
      </c>
      <c r="S96" s="3">
        <v>4.361</v>
      </c>
      <c r="T96" s="3">
        <v>3.335</v>
      </c>
      <c r="U96" s="3">
        <v>3.382</v>
      </c>
      <c r="V96" s="3">
        <v>4.297</v>
      </c>
      <c r="W96" s="3">
        <v>6.047</v>
      </c>
      <c r="X96" s="3">
        <v>6.901</v>
      </c>
      <c r="Y96" s="3">
        <v>7.134</v>
      </c>
      <c r="AA96" s="3">
        <v>25962000</v>
      </c>
      <c r="AB96" s="3">
        <v>25972000</v>
      </c>
      <c r="AC96" s="3">
        <v>24000000</v>
      </c>
      <c r="AD96" s="3">
        <v>23900000</v>
      </c>
      <c r="AE96" s="3">
        <v>23736000</v>
      </c>
      <c r="AH96" s="3">
        <v>16490921</v>
      </c>
      <c r="AK96" s="3">
        <v>22618000</v>
      </c>
      <c r="AL96" s="3">
        <v>15354000</v>
      </c>
      <c r="AM96" s="3">
        <v>7411000</v>
      </c>
      <c r="AN96" s="3">
        <v>6619000</v>
      </c>
      <c r="AO96" s="3">
        <v>10600000</v>
      </c>
      <c r="AP96" s="3">
        <v>8096046</v>
      </c>
      <c r="AQ96" s="3">
        <v>9058000</v>
      </c>
      <c r="AR96" s="3">
        <v>10916679</v>
      </c>
      <c r="AS96" s="3">
        <v>16752000</v>
      </c>
      <c r="AT96" s="3">
        <v>20053987</v>
      </c>
      <c r="AU96" s="3">
        <v>21265000</v>
      </c>
      <c r="AW96" s="6">
        <v>2914</v>
      </c>
      <c r="AX96" s="6">
        <v>2932</v>
      </c>
      <c r="AY96" s="6">
        <v>2951</v>
      </c>
      <c r="AZ96" s="6">
        <v>2970</v>
      </c>
      <c r="BA96" s="6">
        <v>2989</v>
      </c>
      <c r="BB96" s="6">
        <v>3009</v>
      </c>
      <c r="BC96" s="6">
        <v>3025</v>
      </c>
      <c r="BD96" s="6">
        <v>3042</v>
      </c>
      <c r="BE96" s="6">
        <v>3060</v>
      </c>
      <c r="BF96" s="6">
        <v>3077</v>
      </c>
      <c r="BG96" s="6">
        <v>3106</v>
      </c>
      <c r="BH96" s="6">
        <v>3126.32</v>
      </c>
      <c r="BI96" s="6">
        <v>3148.28</v>
      </c>
      <c r="BJ96" s="6">
        <v>3171.28</v>
      </c>
      <c r="BK96" s="6">
        <v>3194.72</v>
      </c>
      <c r="BL96" s="6">
        <v>3218</v>
      </c>
      <c r="BM96" s="6">
        <v>3241.52</v>
      </c>
      <c r="BN96" s="6">
        <v>3265</v>
      </c>
      <c r="BO96" s="6">
        <v>3289</v>
      </c>
      <c r="BP96" s="6">
        <v>3313</v>
      </c>
      <c r="BQ96" s="6">
        <v>3337</v>
      </c>
    </row>
    <row r="97" spans="1:69" ht="12.75">
      <c r="A97" s="5" t="s">
        <v>194</v>
      </c>
      <c r="B97" s="5">
        <f t="shared" si="1"/>
        <v>0.6038962631578947</v>
      </c>
      <c r="C97" s="5" t="e">
        <f>AVERAGE(#REF!)*1000</f>
        <v>#REF!</v>
      </c>
      <c r="D97" s="5"/>
      <c r="E97" s="3">
        <v>457.122</v>
      </c>
      <c r="F97" s="3">
        <v>468.783</v>
      </c>
      <c r="G97" s="3">
        <v>480.692</v>
      </c>
      <c r="H97" s="3">
        <v>498.101</v>
      </c>
      <c r="I97" s="3">
        <v>543.425</v>
      </c>
      <c r="J97" s="3">
        <v>573.156</v>
      </c>
      <c r="K97" s="3">
        <v>597.158</v>
      </c>
      <c r="L97" s="3">
        <v>617.743</v>
      </c>
      <c r="M97" s="3">
        <v>637.835</v>
      </c>
      <c r="O97" s="3">
        <v>645.368</v>
      </c>
      <c r="P97" s="3">
        <v>636.54</v>
      </c>
      <c r="Q97" s="3">
        <v>631.379</v>
      </c>
      <c r="R97" s="3">
        <v>640.212</v>
      </c>
      <c r="S97" s="3">
        <v>654.578</v>
      </c>
      <c r="T97" s="3">
        <v>660.544</v>
      </c>
      <c r="U97" s="3">
        <v>672.933</v>
      </c>
      <c r="V97" s="3">
        <v>684.6</v>
      </c>
      <c r="W97" s="3">
        <v>681.843</v>
      </c>
      <c r="X97" s="3">
        <v>692.017</v>
      </c>
      <c r="AA97" s="3">
        <v>104834000000</v>
      </c>
      <c r="AB97" s="3">
        <v>108723000000</v>
      </c>
      <c r="AC97" s="3">
        <v>112625000000</v>
      </c>
      <c r="AD97" s="3">
        <v>117969000000</v>
      </c>
      <c r="AE97" s="3">
        <v>130116000000</v>
      </c>
      <c r="AF97" s="3">
        <v>138733000000</v>
      </c>
      <c r="AG97" s="3">
        <v>146040000000</v>
      </c>
      <c r="AH97" s="3">
        <v>152592000000</v>
      </c>
      <c r="AI97" s="3">
        <v>159171000000</v>
      </c>
      <c r="AJ97" s="3">
        <v>159682000000</v>
      </c>
      <c r="AK97" s="3">
        <v>164251000000</v>
      </c>
      <c r="AL97" s="3">
        <v>163702000000</v>
      </c>
      <c r="AM97" s="3">
        <v>164284000000</v>
      </c>
      <c r="AN97" s="3">
        <v>168308000000</v>
      </c>
      <c r="AO97" s="3">
        <v>174065000000</v>
      </c>
      <c r="AP97" s="3">
        <v>177663000000</v>
      </c>
      <c r="AQ97" s="3">
        <v>182661000000</v>
      </c>
      <c r="AR97" s="3">
        <v>188213000000</v>
      </c>
      <c r="AS97" s="3">
        <v>189554000000</v>
      </c>
      <c r="AT97" s="3">
        <v>194227000000</v>
      </c>
      <c r="AU97" s="3">
        <v>200219000000</v>
      </c>
      <c r="AW97" s="6">
        <v>227726</v>
      </c>
      <c r="AX97" s="6">
        <v>230008</v>
      </c>
      <c r="AY97" s="6">
        <v>232218</v>
      </c>
      <c r="AZ97" s="6">
        <v>234332</v>
      </c>
      <c r="BA97" s="6">
        <v>236394</v>
      </c>
      <c r="BB97" s="6">
        <v>238506</v>
      </c>
      <c r="BC97" s="6">
        <v>240682</v>
      </c>
      <c r="BD97" s="6">
        <v>242842</v>
      </c>
      <c r="BE97" s="6">
        <v>245061</v>
      </c>
      <c r="BF97" s="6">
        <v>247387</v>
      </c>
      <c r="BG97" s="6">
        <v>249981</v>
      </c>
      <c r="BH97" s="6">
        <v>252677</v>
      </c>
      <c r="BI97" s="6">
        <v>255403</v>
      </c>
      <c r="BJ97" s="6">
        <v>258107</v>
      </c>
      <c r="BK97" s="6">
        <v>260616</v>
      </c>
      <c r="BL97" s="6">
        <v>263073</v>
      </c>
      <c r="BM97" s="6">
        <v>265504</v>
      </c>
      <c r="BN97" s="6">
        <v>268087</v>
      </c>
      <c r="BO97" s="6">
        <v>270560</v>
      </c>
      <c r="BP97" s="6">
        <v>272996</v>
      </c>
      <c r="BQ97" s="6">
        <v>275423</v>
      </c>
    </row>
    <row r="98" spans="1:69" ht="12.75">
      <c r="A98" s="5" t="s">
        <v>100</v>
      </c>
      <c r="B98" s="5">
        <f t="shared" si="1"/>
        <v>0.003224375</v>
      </c>
      <c r="C98" s="5" t="e">
        <f>AVERAGE(#REF!)*1000</f>
        <v>#REF!</v>
      </c>
      <c r="D98" s="5"/>
      <c r="I98" s="3">
        <v>1.263</v>
      </c>
      <c r="J98" s="3">
        <v>1.901</v>
      </c>
      <c r="K98" s="3">
        <v>1.95</v>
      </c>
      <c r="L98" s="3">
        <v>2.541</v>
      </c>
      <c r="M98" s="3">
        <v>2.385</v>
      </c>
      <c r="N98" s="3">
        <v>2.795</v>
      </c>
      <c r="O98" s="3">
        <v>3.382</v>
      </c>
      <c r="P98" s="3">
        <v>3.447</v>
      </c>
      <c r="Q98" s="3">
        <v>3.782</v>
      </c>
      <c r="S98" s="3">
        <v>3.185</v>
      </c>
      <c r="T98" s="3">
        <v>3.538</v>
      </c>
      <c r="U98" s="3">
        <v>4.403</v>
      </c>
      <c r="V98" s="3">
        <v>4.452</v>
      </c>
      <c r="W98" s="3">
        <v>5.1</v>
      </c>
      <c r="X98" s="3">
        <v>4.2</v>
      </c>
      <c r="Y98" s="3">
        <v>3.266</v>
      </c>
      <c r="AE98" s="3">
        <v>18374200</v>
      </c>
      <c r="AF98" s="3">
        <v>21774000</v>
      </c>
      <c r="AG98" s="3">
        <v>23952000</v>
      </c>
      <c r="AH98" s="3">
        <v>35110300</v>
      </c>
      <c r="AI98" s="3">
        <v>32630000</v>
      </c>
      <c r="AJ98" s="3">
        <v>43504000</v>
      </c>
      <c r="AK98" s="3">
        <v>59287000</v>
      </c>
      <c r="AL98" s="3">
        <v>62224000</v>
      </c>
      <c r="AM98" s="3">
        <v>70855000</v>
      </c>
      <c r="AO98" s="3">
        <v>61939106</v>
      </c>
      <c r="AP98" s="3">
        <v>71005173</v>
      </c>
      <c r="AQ98" s="3">
        <v>91601469</v>
      </c>
      <c r="AR98" s="3">
        <v>95939339</v>
      </c>
      <c r="AS98" s="3">
        <v>112059750</v>
      </c>
      <c r="AT98" s="3">
        <v>93482006</v>
      </c>
      <c r="AU98" s="3">
        <v>74188597</v>
      </c>
      <c r="AW98" s="6">
        <v>15091</v>
      </c>
      <c r="AX98" s="6">
        <v>15523.58</v>
      </c>
      <c r="AY98" s="6">
        <v>15940.58</v>
      </c>
      <c r="AZ98" s="6">
        <v>16344.97</v>
      </c>
      <c r="BA98" s="6">
        <v>16741.75</v>
      </c>
      <c r="BB98" s="6">
        <v>17138</v>
      </c>
      <c r="BC98" s="6">
        <v>17542.83</v>
      </c>
      <c r="BD98" s="6">
        <v>17967.41</v>
      </c>
      <c r="BE98" s="6">
        <v>18424.94</v>
      </c>
      <c r="BF98" s="6">
        <v>18930.7</v>
      </c>
      <c r="BG98" s="6">
        <v>19502</v>
      </c>
      <c r="BH98" s="6">
        <v>19972</v>
      </c>
      <c r="BI98" s="6">
        <v>20441</v>
      </c>
      <c r="BJ98" s="6">
        <v>20910</v>
      </c>
      <c r="BK98" s="6">
        <v>21377</v>
      </c>
      <c r="BL98" s="6">
        <v>21844</v>
      </c>
      <c r="BM98" s="6">
        <v>22311</v>
      </c>
      <c r="BN98" s="6">
        <v>22777</v>
      </c>
      <c r="BO98" s="6">
        <v>23242</v>
      </c>
      <c r="BP98" s="6">
        <v>23707</v>
      </c>
      <c r="BQ98" s="6">
        <v>24170</v>
      </c>
    </row>
    <row r="99" spans="1:69" ht="12.75">
      <c r="A99" s="5" t="s">
        <v>97</v>
      </c>
      <c r="B99" s="5">
        <f t="shared" si="1"/>
        <v>0.004475999999999999</v>
      </c>
      <c r="C99" s="5" t="e">
        <f>AVERAGE(#REF!)*1000</f>
        <v>#REF!</v>
      </c>
      <c r="D99" s="5"/>
      <c r="E99" s="3">
        <v>8.967</v>
      </c>
      <c r="F99" s="3">
        <v>9.324</v>
      </c>
      <c r="G99" s="3">
        <v>8.197</v>
      </c>
      <c r="I99" s="3">
        <v>5.949</v>
      </c>
      <c r="K99" s="3">
        <v>3.646</v>
      </c>
      <c r="L99" s="3">
        <v>4.573</v>
      </c>
      <c r="N99" s="3">
        <v>7.363</v>
      </c>
      <c r="O99" s="3">
        <v>8.193</v>
      </c>
      <c r="P99" s="3">
        <v>7.141</v>
      </c>
      <c r="R99" s="3">
        <v>4.058</v>
      </c>
      <c r="S99" s="3">
        <v>2.593</v>
      </c>
      <c r="T99" s="3">
        <v>1.027</v>
      </c>
      <c r="U99" s="3">
        <v>1.445</v>
      </c>
      <c r="V99" s="3">
        <v>1.085</v>
      </c>
      <c r="W99" s="3">
        <v>0.705</v>
      </c>
      <c r="X99" s="3">
        <v>0.91</v>
      </c>
      <c r="Y99" s="3">
        <v>0.916</v>
      </c>
      <c r="AA99" s="3">
        <v>44097900</v>
      </c>
      <c r="AB99" s="3">
        <v>47712000</v>
      </c>
      <c r="AC99" s="3">
        <v>42089300</v>
      </c>
      <c r="AE99" s="3">
        <v>33091000</v>
      </c>
      <c r="AG99" s="3">
        <v>25798000</v>
      </c>
      <c r="AH99" s="3">
        <v>29010000</v>
      </c>
      <c r="AJ99" s="3">
        <v>55363000</v>
      </c>
      <c r="AK99" s="3">
        <v>64263000</v>
      </c>
      <c r="AL99" s="3">
        <v>56106876</v>
      </c>
      <c r="AN99" s="3">
        <v>32089000</v>
      </c>
      <c r="AO99" s="3">
        <v>20000000</v>
      </c>
      <c r="AP99" s="3">
        <v>7762000</v>
      </c>
      <c r="AQ99" s="3">
        <v>8449000</v>
      </c>
      <c r="AR99" s="3">
        <v>7970000</v>
      </c>
      <c r="AS99" s="3">
        <v>5647120</v>
      </c>
      <c r="AT99" s="3">
        <v>7267250</v>
      </c>
      <c r="AU99" s="3">
        <v>7438157</v>
      </c>
      <c r="AW99" s="6">
        <v>5738</v>
      </c>
      <c r="AX99" s="6">
        <v>5926.79</v>
      </c>
      <c r="AY99" s="6">
        <v>6117.12</v>
      </c>
      <c r="AZ99" s="6">
        <v>6309.06</v>
      </c>
      <c r="BA99" s="6">
        <v>6503.08</v>
      </c>
      <c r="BB99" s="6">
        <v>6700</v>
      </c>
      <c r="BC99" s="6">
        <v>6901.04</v>
      </c>
      <c r="BD99" s="6">
        <v>7107.8</v>
      </c>
      <c r="BE99" s="6">
        <v>7322.25</v>
      </c>
      <c r="BF99" s="6">
        <v>7546.74</v>
      </c>
      <c r="BG99" s="6">
        <v>7784</v>
      </c>
      <c r="BH99" s="6">
        <v>8022.38</v>
      </c>
      <c r="BI99" s="6">
        <v>8261.54</v>
      </c>
      <c r="BJ99" s="6">
        <v>8501.11</v>
      </c>
      <c r="BK99" s="6">
        <v>8740.72</v>
      </c>
      <c r="BL99" s="6">
        <v>8980</v>
      </c>
      <c r="BM99" s="6">
        <v>9214.4</v>
      </c>
      <c r="BN99" s="6">
        <v>9443.21</v>
      </c>
      <c r="BO99" s="6">
        <v>9665.71</v>
      </c>
      <c r="BP99" s="6">
        <v>9881.21</v>
      </c>
      <c r="BQ99" s="6">
        <v>10089</v>
      </c>
    </row>
    <row r="100" spans="1:69" ht="12.75">
      <c r="A100" s="5" t="s">
        <v>98</v>
      </c>
      <c r="B100" s="5">
        <f t="shared" si="1"/>
        <v>0.018549105263157895</v>
      </c>
      <c r="C100" s="5" t="e">
        <f>AVERAGE(#REF!)*1000</f>
        <v>#REF!</v>
      </c>
      <c r="D100" s="5"/>
      <c r="E100" s="3">
        <v>17.127</v>
      </c>
      <c r="F100" s="3">
        <v>18.641</v>
      </c>
      <c r="G100" s="3">
        <v>19.488</v>
      </c>
      <c r="H100" s="3">
        <v>19.995</v>
      </c>
      <c r="I100" s="3">
        <v>19.582</v>
      </c>
      <c r="J100" s="3">
        <v>16.988</v>
      </c>
      <c r="K100" s="3">
        <v>15.801</v>
      </c>
      <c r="L100" s="3">
        <v>17.485</v>
      </c>
      <c r="M100" s="3">
        <v>18.868</v>
      </c>
      <c r="N100" s="3">
        <v>18.638</v>
      </c>
      <c r="O100" s="3">
        <v>14.366</v>
      </c>
      <c r="R100" s="3">
        <v>23.596</v>
      </c>
      <c r="S100" s="3">
        <v>25.608</v>
      </c>
      <c r="T100" s="3">
        <v>20.524</v>
      </c>
      <c r="U100" s="3">
        <v>24.984</v>
      </c>
      <c r="V100" s="3">
        <v>29.31</v>
      </c>
      <c r="W100" s="3">
        <v>9.653</v>
      </c>
      <c r="X100" s="3">
        <v>10.334</v>
      </c>
      <c r="Y100" s="3">
        <v>11.445</v>
      </c>
      <c r="AA100" s="3">
        <v>109882500</v>
      </c>
      <c r="AB100" s="3">
        <v>123964600</v>
      </c>
      <c r="AC100" s="3">
        <v>131088200</v>
      </c>
      <c r="AD100" s="3">
        <v>140325000</v>
      </c>
      <c r="AE100" s="3">
        <v>145697000</v>
      </c>
      <c r="AF100" s="3">
        <v>129688000</v>
      </c>
      <c r="AG100" s="3">
        <v>128376900</v>
      </c>
      <c r="AH100" s="3">
        <v>148233200</v>
      </c>
      <c r="AI100" s="3">
        <v>168646800</v>
      </c>
      <c r="AJ100" s="3">
        <v>173450000</v>
      </c>
      <c r="AK100" s="3">
        <v>133295130</v>
      </c>
      <c r="AN100" s="3">
        <v>229446000</v>
      </c>
      <c r="AO100" s="3">
        <v>261340000</v>
      </c>
      <c r="AP100" s="3">
        <v>204363000</v>
      </c>
      <c r="AQ100" s="3">
        <v>252647000</v>
      </c>
      <c r="AR100" s="3">
        <v>313556000</v>
      </c>
      <c r="AS100" s="3">
        <v>113549000</v>
      </c>
      <c r="AT100" s="3">
        <v>124345000</v>
      </c>
      <c r="AU100" s="3">
        <v>141703000</v>
      </c>
      <c r="AW100" s="6">
        <v>7009</v>
      </c>
      <c r="AX100" s="6">
        <v>7243.52</v>
      </c>
      <c r="AY100" s="6">
        <v>7495.86</v>
      </c>
      <c r="AZ100" s="6">
        <v>7762.66</v>
      </c>
      <c r="BA100" s="6">
        <v>8038.43</v>
      </c>
      <c r="BB100" s="6">
        <v>8319</v>
      </c>
      <c r="BC100" s="6">
        <v>8603.69</v>
      </c>
      <c r="BD100" s="6">
        <v>8891.07</v>
      </c>
      <c r="BE100" s="6">
        <v>9178.93</v>
      </c>
      <c r="BF100" s="6">
        <v>9465.01</v>
      </c>
      <c r="BG100" s="6">
        <v>9747</v>
      </c>
      <c r="BH100" s="6">
        <v>10016.96</v>
      </c>
      <c r="BI100" s="6">
        <v>10278.56</v>
      </c>
      <c r="BJ100" s="6">
        <v>10531.36</v>
      </c>
      <c r="BK100" s="6">
        <v>10775.35</v>
      </c>
      <c r="BL100" s="6">
        <v>11011</v>
      </c>
      <c r="BM100" s="6">
        <v>11242.16</v>
      </c>
      <c r="BN100" s="6">
        <v>11923.52</v>
      </c>
      <c r="BO100" s="6">
        <v>12153.85</v>
      </c>
      <c r="BP100" s="6">
        <v>12388.32</v>
      </c>
      <c r="BQ100" s="6">
        <v>12627</v>
      </c>
    </row>
  </sheetData>
  <printOptions/>
  <pageMargins left="0.75" right="0.75" top="1" bottom="1" header="0.512" footer="0.51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F100"/>
  <sheetViews>
    <sheetView workbookViewId="0" topLeftCell="A1">
      <selection activeCell="A1" sqref="A1"/>
    </sheetView>
  </sheetViews>
  <sheetFormatPr defaultColWidth="9.140625" defaultRowHeight="12.75"/>
  <sheetData>
    <row r="1" spans="1:84" ht="12.75">
      <c r="A1" t="s">
        <v>537</v>
      </c>
      <c r="B1" s="1" t="s">
        <v>659</v>
      </c>
      <c r="C1" s="1" t="s">
        <v>660</v>
      </c>
      <c r="D1" s="1" t="s">
        <v>620</v>
      </c>
      <c r="E1" s="1" t="s">
        <v>621</v>
      </c>
      <c r="F1" s="1" t="s">
        <v>622</v>
      </c>
      <c r="G1" s="1" t="s">
        <v>623</v>
      </c>
      <c r="H1" s="1" t="s">
        <v>624</v>
      </c>
      <c r="I1" s="1" t="s">
        <v>625</v>
      </c>
      <c r="J1" s="1" t="s">
        <v>626</v>
      </c>
      <c r="K1" s="1" t="s">
        <v>627</v>
      </c>
      <c r="L1" s="1" t="s">
        <v>628</v>
      </c>
      <c r="M1" s="1" t="s">
        <v>629</v>
      </c>
      <c r="N1" s="1" t="s">
        <v>630</v>
      </c>
      <c r="O1" s="1" t="s">
        <v>631</v>
      </c>
      <c r="P1" s="1" t="s">
        <v>632</v>
      </c>
      <c r="Q1" s="1" t="s">
        <v>633</v>
      </c>
      <c r="R1" s="1" t="s">
        <v>634</v>
      </c>
      <c r="S1" s="1" t="s">
        <v>635</v>
      </c>
      <c r="T1" s="1" t="s">
        <v>636</v>
      </c>
      <c r="U1" s="1" t="s">
        <v>637</v>
      </c>
      <c r="V1" s="1" t="s">
        <v>638</v>
      </c>
      <c r="W1" s="1" t="s">
        <v>639</v>
      </c>
      <c r="X1" s="1" t="s">
        <v>640</v>
      </c>
      <c r="Y1" s="1" t="s">
        <v>641</v>
      </c>
      <c r="Z1" s="1" t="s">
        <v>642</v>
      </c>
      <c r="AA1" s="1" t="s">
        <v>643</v>
      </c>
      <c r="AB1" s="1" t="s">
        <v>644</v>
      </c>
      <c r="AC1" s="1" t="s">
        <v>645</v>
      </c>
      <c r="AD1" s="1" t="s">
        <v>646</v>
      </c>
      <c r="AE1" s="1" t="s">
        <v>647</v>
      </c>
      <c r="AF1" s="1" t="s">
        <v>648</v>
      </c>
      <c r="AG1" s="1" t="s">
        <v>649</v>
      </c>
      <c r="AH1" s="1" t="s">
        <v>650</v>
      </c>
      <c r="AI1" s="1" t="s">
        <v>651</v>
      </c>
      <c r="AJ1" s="1" t="s">
        <v>652</v>
      </c>
      <c r="AK1" s="1" t="s">
        <v>653</v>
      </c>
      <c r="AL1" s="1" t="s">
        <v>654</v>
      </c>
      <c r="AM1" s="1" t="s">
        <v>655</v>
      </c>
      <c r="AN1" s="1" t="s">
        <v>656</v>
      </c>
      <c r="AO1" s="1" t="s">
        <v>657</v>
      </c>
      <c r="AP1" s="1" t="s">
        <v>658</v>
      </c>
      <c r="AQ1" s="1" t="s">
        <v>702</v>
      </c>
      <c r="AR1" t="s">
        <v>661</v>
      </c>
      <c r="AS1" t="s">
        <v>662</v>
      </c>
      <c r="AT1" t="s">
        <v>663</v>
      </c>
      <c r="AU1" t="s">
        <v>664</v>
      </c>
      <c r="AV1" t="s">
        <v>665</v>
      </c>
      <c r="AW1" t="s">
        <v>666</v>
      </c>
      <c r="AX1" t="s">
        <v>667</v>
      </c>
      <c r="AY1" t="s">
        <v>668</v>
      </c>
      <c r="AZ1" t="s">
        <v>669</v>
      </c>
      <c r="BA1" t="s">
        <v>670</v>
      </c>
      <c r="BB1" t="s">
        <v>671</v>
      </c>
      <c r="BC1" t="s">
        <v>672</v>
      </c>
      <c r="BD1" t="s">
        <v>673</v>
      </c>
      <c r="BE1" t="s">
        <v>674</v>
      </c>
      <c r="BF1" t="s">
        <v>675</v>
      </c>
      <c r="BG1" t="s">
        <v>676</v>
      </c>
      <c r="BH1" t="s">
        <v>677</v>
      </c>
      <c r="BI1" t="s">
        <v>678</v>
      </c>
      <c r="BJ1" t="s">
        <v>679</v>
      </c>
      <c r="BK1" t="s">
        <v>680</v>
      </c>
      <c r="BL1" t="s">
        <v>681</v>
      </c>
      <c r="BM1" t="s">
        <v>682</v>
      </c>
      <c r="BN1" t="s">
        <v>683</v>
      </c>
      <c r="BO1" t="s">
        <v>684</v>
      </c>
      <c r="BP1" t="s">
        <v>685</v>
      </c>
      <c r="BQ1" t="s">
        <v>686</v>
      </c>
      <c r="BR1" t="s">
        <v>687</v>
      </c>
      <c r="BS1" t="s">
        <v>688</v>
      </c>
      <c r="BT1" t="s">
        <v>689</v>
      </c>
      <c r="BU1" t="s">
        <v>690</v>
      </c>
      <c r="BV1" t="s">
        <v>691</v>
      </c>
      <c r="BW1" t="s">
        <v>692</v>
      </c>
      <c r="BX1" t="s">
        <v>693</v>
      </c>
      <c r="BY1" t="s">
        <v>694</v>
      </c>
      <c r="BZ1" t="s">
        <v>695</v>
      </c>
      <c r="CA1" t="s">
        <v>696</v>
      </c>
      <c r="CB1" t="s">
        <v>697</v>
      </c>
      <c r="CC1" t="s">
        <v>698</v>
      </c>
      <c r="CD1" t="s">
        <v>699</v>
      </c>
      <c r="CE1" t="s">
        <v>700</v>
      </c>
      <c r="CF1" t="s">
        <v>701</v>
      </c>
    </row>
    <row r="2" spans="1:80" ht="12.75">
      <c r="A2" t="s">
        <v>538</v>
      </c>
      <c r="B2" s="1">
        <v>60.896127</v>
      </c>
      <c r="C2" s="1">
        <v>61.810861</v>
      </c>
      <c r="D2" s="1">
        <v>65.7869</v>
      </c>
      <c r="E2" s="1">
        <v>63.500218</v>
      </c>
      <c r="F2" s="1">
        <v>64.512922</v>
      </c>
      <c r="G2" s="1">
        <v>68.023233</v>
      </c>
      <c r="H2" s="1">
        <v>64.97612</v>
      </c>
      <c r="I2" s="1">
        <v>64.454524</v>
      </c>
      <c r="J2" s="1">
        <v>70.222664</v>
      </c>
      <c r="K2" s="1">
        <v>69.47074</v>
      </c>
      <c r="L2" s="1">
        <v>68.474067</v>
      </c>
      <c r="M2" s="1">
        <v>68.658754</v>
      </c>
      <c r="N2" s="1">
        <v>73.312861</v>
      </c>
      <c r="O2" s="1">
        <v>84.733126</v>
      </c>
      <c r="P2" s="1">
        <v>83.871452</v>
      </c>
      <c r="Q2" s="1">
        <v>92.011631</v>
      </c>
      <c r="R2" s="1">
        <v>92.994492</v>
      </c>
      <c r="S2" s="1">
        <v>97.092804</v>
      </c>
      <c r="T2" s="1">
        <v>105.68983</v>
      </c>
      <c r="U2" s="1">
        <v>108.28102</v>
      </c>
      <c r="V2" s="1">
        <v>114.71326</v>
      </c>
      <c r="W2" s="1">
        <v>101.00351</v>
      </c>
      <c r="X2" s="1">
        <v>95.328525</v>
      </c>
      <c r="Y2" s="1">
        <v>95.459902</v>
      </c>
      <c r="Z2" s="1">
        <v>94.056437</v>
      </c>
      <c r="AA2" s="1">
        <v>91.692655</v>
      </c>
      <c r="AB2" s="1">
        <v>116.29238</v>
      </c>
      <c r="AC2" s="1">
        <v>127.34386</v>
      </c>
      <c r="AD2" s="1">
        <v>96.727718</v>
      </c>
      <c r="AE2" s="1">
        <v>85.111305</v>
      </c>
      <c r="AF2" s="1">
        <v>100.45613</v>
      </c>
      <c r="AG2" s="1">
        <v>88.033507</v>
      </c>
      <c r="AH2" s="1">
        <v>96.98401</v>
      </c>
      <c r="AI2" s="1">
        <v>101.77597</v>
      </c>
      <c r="AJ2" s="1">
        <v>90.775033</v>
      </c>
      <c r="AK2" s="1">
        <v>86.076431</v>
      </c>
      <c r="AL2" s="1">
        <v>73.145333</v>
      </c>
      <c r="AM2" s="1">
        <v>72.89556</v>
      </c>
      <c r="AN2" s="1">
        <v>72.402819</v>
      </c>
      <c r="AO2" s="1">
        <v>72.431842</v>
      </c>
      <c r="AP2" s="1">
        <v>69.922449</v>
      </c>
      <c r="AQ2" s="1"/>
      <c r="AR2">
        <v>13.071995</v>
      </c>
      <c r="AS2">
        <v>13.180426</v>
      </c>
      <c r="AT2">
        <v>13.413718</v>
      </c>
      <c r="AU2">
        <v>13.901901</v>
      </c>
      <c r="AV2">
        <v>13.972393</v>
      </c>
      <c r="AW2">
        <v>14.407754</v>
      </c>
      <c r="AX2">
        <v>14.04004</v>
      </c>
      <c r="AY2">
        <v>14.102959</v>
      </c>
      <c r="AZ2">
        <v>14.476595</v>
      </c>
      <c r="BA2">
        <v>14.48008</v>
      </c>
      <c r="BB2">
        <v>15.206728</v>
      </c>
      <c r="BC2">
        <v>15.627001</v>
      </c>
      <c r="BD2">
        <v>16.989639</v>
      </c>
      <c r="BE2">
        <v>20.260358</v>
      </c>
      <c r="BF2">
        <v>21.461453</v>
      </c>
      <c r="BG2">
        <v>24.071893</v>
      </c>
      <c r="BH2">
        <v>27.116979</v>
      </c>
      <c r="BI2">
        <v>31.381049</v>
      </c>
      <c r="BJ2">
        <v>32.837901</v>
      </c>
      <c r="BK2">
        <v>34.456781</v>
      </c>
      <c r="BL2">
        <v>34.533424</v>
      </c>
      <c r="BM2">
        <v>39.362487</v>
      </c>
      <c r="BN2">
        <v>43.082043</v>
      </c>
      <c r="BO2">
        <v>41.399756</v>
      </c>
      <c r="BP2">
        <v>55.956576</v>
      </c>
      <c r="BQ2">
        <v>47.620295</v>
      </c>
      <c r="BR2">
        <v>51.26899</v>
      </c>
      <c r="BS2">
        <v>60.297781</v>
      </c>
      <c r="BT2">
        <v>53.731173</v>
      </c>
      <c r="BU2">
        <v>59.140602</v>
      </c>
      <c r="BV2">
        <v>64.330424</v>
      </c>
      <c r="BW2">
        <v>83.501328</v>
      </c>
      <c r="BX2">
        <v>64.369395</v>
      </c>
      <c r="BY2">
        <v>83.139022</v>
      </c>
      <c r="BZ2">
        <v>70.335912</v>
      </c>
      <c r="CA2">
        <v>29.575824</v>
      </c>
      <c r="CB2">
        <v>34.349205</v>
      </c>
    </row>
    <row r="3" spans="1:84" ht="12.75">
      <c r="A3" t="s">
        <v>539</v>
      </c>
      <c r="B3" s="1">
        <v>49.10753</v>
      </c>
      <c r="C3" s="1">
        <v>48.667265</v>
      </c>
      <c r="D3" s="1">
        <v>50.444483</v>
      </c>
      <c r="E3" s="1">
        <v>52.059024</v>
      </c>
      <c r="F3" s="1">
        <v>49.988481</v>
      </c>
      <c r="G3" s="1">
        <v>51.287113</v>
      </c>
      <c r="H3" s="1">
        <v>49.297205</v>
      </c>
      <c r="I3" s="1">
        <v>50.467808</v>
      </c>
      <c r="J3" s="1">
        <v>50.284311</v>
      </c>
      <c r="K3" s="1">
        <v>49.334967</v>
      </c>
      <c r="L3" s="1">
        <v>50.636133</v>
      </c>
      <c r="M3" s="1">
        <v>52.76594</v>
      </c>
      <c r="N3" s="1">
        <v>55.641053</v>
      </c>
      <c r="O3" s="1">
        <v>60.958948</v>
      </c>
      <c r="P3" s="1">
        <v>73.90297</v>
      </c>
      <c r="Q3" s="1">
        <v>73.241517</v>
      </c>
      <c r="R3" s="1">
        <v>70.082483</v>
      </c>
      <c r="S3" s="1">
        <v>74.359832</v>
      </c>
      <c r="T3" s="1">
        <v>85.326878</v>
      </c>
      <c r="U3" s="1">
        <v>95.43092</v>
      </c>
      <c r="V3" s="1">
        <v>105.20326</v>
      </c>
      <c r="W3" s="1">
        <v>100.79816</v>
      </c>
      <c r="X3" s="1">
        <v>92.150189</v>
      </c>
      <c r="Y3" s="1">
        <v>114.39868</v>
      </c>
      <c r="Z3" s="1">
        <v>121.35594</v>
      </c>
      <c r="AA3" s="1">
        <v>160.68889</v>
      </c>
      <c r="AB3" s="1">
        <v>142.42601</v>
      </c>
      <c r="AC3" s="1">
        <v>147.19315</v>
      </c>
      <c r="AD3" s="1">
        <v>145.69531</v>
      </c>
      <c r="AE3" s="1">
        <v>165.24764</v>
      </c>
      <c r="AF3" s="1">
        <v>179.44624</v>
      </c>
      <c r="AG3" s="1">
        <v>240.30745</v>
      </c>
      <c r="AH3" s="1">
        <v>185.42399</v>
      </c>
      <c r="AI3" s="1">
        <v>228.17878</v>
      </c>
      <c r="AJ3" s="1">
        <v>228.63407</v>
      </c>
      <c r="AK3" s="1">
        <v>96.847893</v>
      </c>
      <c r="AL3" s="1">
        <v>113.51309</v>
      </c>
      <c r="AM3" s="1"/>
      <c r="AN3" s="1"/>
      <c r="AO3" s="1"/>
      <c r="AP3" s="1"/>
      <c r="AQ3" s="1"/>
      <c r="AR3">
        <v>61.315222</v>
      </c>
      <c r="AS3">
        <v>64.220207</v>
      </c>
      <c r="AT3">
        <v>70.77304</v>
      </c>
      <c r="AU3">
        <v>54.717302</v>
      </c>
      <c r="AV3">
        <v>70.301099</v>
      </c>
      <c r="AW3">
        <v>63.21323</v>
      </c>
      <c r="AX3">
        <v>62.728902</v>
      </c>
      <c r="AY3">
        <v>48.923068</v>
      </c>
      <c r="AZ3">
        <v>50.653239</v>
      </c>
      <c r="BA3">
        <v>52.518417</v>
      </c>
      <c r="BB3">
        <v>48.76451</v>
      </c>
      <c r="BC3">
        <v>52.686844</v>
      </c>
      <c r="BD3">
        <v>75.529645</v>
      </c>
      <c r="BE3">
        <v>116.31526</v>
      </c>
      <c r="BF3">
        <v>133.90185</v>
      </c>
      <c r="BG3">
        <v>45.243881</v>
      </c>
      <c r="BH3">
        <v>63.304958</v>
      </c>
      <c r="BI3">
        <v>57.241561</v>
      </c>
      <c r="BJ3">
        <v>70.39896</v>
      </c>
      <c r="BK3">
        <v>100.18307</v>
      </c>
      <c r="BL3">
        <v>123.06091</v>
      </c>
      <c r="BM3">
        <v>96.760603</v>
      </c>
      <c r="BN3">
        <v>47.255381</v>
      </c>
      <c r="BO3">
        <v>46.173664</v>
      </c>
      <c r="BP3">
        <v>57.462028</v>
      </c>
      <c r="BQ3">
        <v>50.188335</v>
      </c>
      <c r="BR3">
        <v>56.360424</v>
      </c>
      <c r="BS3">
        <v>56.658994</v>
      </c>
      <c r="BT3">
        <v>65.3235</v>
      </c>
      <c r="BU3">
        <v>37.722703</v>
      </c>
      <c r="BV3">
        <v>71.736903</v>
      </c>
      <c r="BW3">
        <v>87.589374</v>
      </c>
      <c r="BX3">
        <v>95.253535</v>
      </c>
      <c r="BY3">
        <v>74.141982</v>
      </c>
      <c r="BZ3">
        <v>74.793353</v>
      </c>
      <c r="CA3">
        <v>75.74853</v>
      </c>
      <c r="CB3">
        <v>74.522076</v>
      </c>
      <c r="CC3">
        <v>72.694409</v>
      </c>
      <c r="CD3">
        <v>69.985761</v>
      </c>
      <c r="CE3">
        <v>67.568985</v>
      </c>
      <c r="CF3">
        <v>67.374459</v>
      </c>
    </row>
    <row r="4" spans="1:84" ht="12.75">
      <c r="A4" t="s">
        <v>599</v>
      </c>
      <c r="B4" s="1">
        <v>58.170637</v>
      </c>
      <c r="C4" s="1">
        <v>72.463932</v>
      </c>
      <c r="D4" s="1">
        <v>64.784884</v>
      </c>
      <c r="E4" s="1">
        <v>49.037658</v>
      </c>
      <c r="F4" s="1">
        <v>62.486986</v>
      </c>
      <c r="G4" s="1">
        <v>68.413278</v>
      </c>
      <c r="H4" s="1">
        <v>64.545971</v>
      </c>
      <c r="I4" s="1">
        <v>52.422503</v>
      </c>
      <c r="J4" s="1">
        <v>52.69287</v>
      </c>
      <c r="K4" s="1">
        <v>53.409091</v>
      </c>
      <c r="L4" s="1">
        <v>51.754647</v>
      </c>
      <c r="M4" s="1">
        <v>51.788675</v>
      </c>
      <c r="N4" s="1">
        <v>74.806238</v>
      </c>
      <c r="O4" s="1">
        <v>110.93201</v>
      </c>
      <c r="P4" s="1">
        <v>146.08331</v>
      </c>
      <c r="Q4" s="1">
        <v>68.892967</v>
      </c>
      <c r="R4" s="1">
        <v>88.9633</v>
      </c>
      <c r="S4" s="1">
        <v>67.415264</v>
      </c>
      <c r="T4" s="1">
        <v>86.074332</v>
      </c>
      <c r="U4" s="1">
        <v>110.78718</v>
      </c>
      <c r="V4" s="1">
        <v>131.90121</v>
      </c>
      <c r="W4" s="1">
        <v>104.5951</v>
      </c>
      <c r="X4" s="1">
        <v>57.407089</v>
      </c>
      <c r="Y4" s="1">
        <v>66.110415</v>
      </c>
      <c r="Z4" s="1">
        <v>73.40045</v>
      </c>
      <c r="AA4" s="1">
        <v>54.848002</v>
      </c>
      <c r="AB4" s="1">
        <v>57.906562</v>
      </c>
      <c r="AC4" s="1">
        <v>57.727955</v>
      </c>
      <c r="AD4" s="1">
        <v>64.071021</v>
      </c>
      <c r="AE4" s="1">
        <v>39.777804</v>
      </c>
      <c r="AF4" s="1">
        <v>78.036571</v>
      </c>
      <c r="AG4" s="1">
        <v>79.949416</v>
      </c>
      <c r="AH4" s="1">
        <v>83.839406</v>
      </c>
      <c r="AI4" s="1">
        <v>85.095056</v>
      </c>
      <c r="AJ4" s="1">
        <v>84.389236</v>
      </c>
      <c r="AK4" s="1">
        <v>85.99879</v>
      </c>
      <c r="AL4" s="1">
        <v>83.160081</v>
      </c>
      <c r="AM4" s="1">
        <v>80.653884</v>
      </c>
      <c r="AN4" s="1">
        <v>80.135581</v>
      </c>
      <c r="AO4" s="1">
        <v>78.503921</v>
      </c>
      <c r="AP4" s="1">
        <v>74.251483</v>
      </c>
      <c r="AQ4" s="1"/>
      <c r="AR4">
        <v>69.67023</v>
      </c>
      <c r="AS4">
        <v>69.421433</v>
      </c>
      <c r="AT4">
        <v>69.287912</v>
      </c>
      <c r="AU4">
        <v>69.924943</v>
      </c>
      <c r="AV4">
        <v>71.334445</v>
      </c>
      <c r="AW4">
        <v>72.648982</v>
      </c>
      <c r="AX4">
        <v>73.179039</v>
      </c>
      <c r="AY4">
        <v>73.406101</v>
      </c>
      <c r="AZ4">
        <v>73.432323</v>
      </c>
      <c r="BA4">
        <v>72.771733</v>
      </c>
      <c r="BB4">
        <v>74.031641</v>
      </c>
      <c r="BC4">
        <v>76.820418</v>
      </c>
      <c r="BD4">
        <v>83.190374</v>
      </c>
      <c r="BE4">
        <v>106.01918</v>
      </c>
      <c r="BF4">
        <v>116.0874</v>
      </c>
      <c r="BG4">
        <v>111.35569</v>
      </c>
      <c r="BH4">
        <v>110.29944</v>
      </c>
      <c r="BI4">
        <v>103.53655</v>
      </c>
      <c r="BJ4">
        <v>109.44922</v>
      </c>
      <c r="BK4">
        <v>108.35335</v>
      </c>
      <c r="BL4">
        <v>110.53483</v>
      </c>
      <c r="BM4">
        <v>111.85351</v>
      </c>
      <c r="BN4">
        <v>102.14393</v>
      </c>
      <c r="BO4">
        <v>93.512795</v>
      </c>
      <c r="BP4">
        <v>93.597425</v>
      </c>
      <c r="BQ4">
        <v>77.306889</v>
      </c>
      <c r="BR4">
        <v>78.272179</v>
      </c>
      <c r="BS4">
        <v>100.46136</v>
      </c>
      <c r="BT4">
        <v>114.93171</v>
      </c>
      <c r="BU4">
        <v>101.93377</v>
      </c>
      <c r="BV4">
        <v>102.47043</v>
      </c>
      <c r="BW4">
        <v>100.74661</v>
      </c>
      <c r="BX4">
        <v>94.453711</v>
      </c>
      <c r="BY4">
        <v>87.009833</v>
      </c>
      <c r="BZ4">
        <v>93.102056</v>
      </c>
      <c r="CA4">
        <v>94.876412</v>
      </c>
      <c r="CB4">
        <v>99.543486</v>
      </c>
      <c r="CC4">
        <v>94.111004</v>
      </c>
      <c r="CD4">
        <v>79.069112</v>
      </c>
      <c r="CE4">
        <v>81.271615</v>
      </c>
      <c r="CF4">
        <v>75.651617</v>
      </c>
    </row>
    <row r="5" spans="1:84" ht="12.75">
      <c r="A5" t="s">
        <v>540</v>
      </c>
      <c r="B5" s="1">
        <v>63.72535</v>
      </c>
      <c r="C5" s="1">
        <v>61.006085</v>
      </c>
      <c r="D5" s="1">
        <v>64.519442</v>
      </c>
      <c r="E5" s="1">
        <v>64.731156</v>
      </c>
      <c r="F5" s="1">
        <v>67.67069</v>
      </c>
      <c r="G5" s="1">
        <v>66.756089</v>
      </c>
      <c r="H5" s="1">
        <v>67.043692</v>
      </c>
      <c r="I5" s="1">
        <v>67.569413</v>
      </c>
      <c r="J5" s="1">
        <v>67.333018</v>
      </c>
      <c r="K5" s="1">
        <v>67.095308</v>
      </c>
      <c r="L5" s="1">
        <v>69.055919</v>
      </c>
      <c r="M5" s="1">
        <v>70.678423</v>
      </c>
      <c r="N5" s="1">
        <v>76.074337</v>
      </c>
      <c r="O5" s="1">
        <v>103.41726</v>
      </c>
      <c r="P5" s="1">
        <v>109.94152</v>
      </c>
      <c r="Q5" s="1">
        <v>105.57293</v>
      </c>
      <c r="R5" s="1">
        <v>104.41162</v>
      </c>
      <c r="S5" s="1">
        <v>101.8975</v>
      </c>
      <c r="T5" s="1">
        <v>103.73731</v>
      </c>
      <c r="U5" s="1">
        <v>105.46591</v>
      </c>
      <c r="V5" s="1">
        <v>111.61058</v>
      </c>
      <c r="W5" s="1">
        <v>116.8704</v>
      </c>
      <c r="X5" s="1">
        <v>106.679</v>
      </c>
      <c r="Y5" s="1">
        <v>96.469781</v>
      </c>
      <c r="Z5" s="1">
        <v>98.942416</v>
      </c>
      <c r="AA5" s="1">
        <v>83.355405</v>
      </c>
      <c r="AB5" s="1">
        <v>84.01088</v>
      </c>
      <c r="AC5" s="1">
        <v>90.126528</v>
      </c>
      <c r="AD5" s="1">
        <v>103.57493</v>
      </c>
      <c r="AE5" s="1">
        <v>106.25907</v>
      </c>
      <c r="AF5" s="1">
        <v>103.62053</v>
      </c>
      <c r="AG5" s="1">
        <v>97.920746</v>
      </c>
      <c r="AH5" s="1">
        <v>93.340224</v>
      </c>
      <c r="AI5" s="1">
        <v>85.439639</v>
      </c>
      <c r="AJ5" s="1">
        <v>90.570641</v>
      </c>
      <c r="AK5" s="1">
        <v>89.969679</v>
      </c>
      <c r="AL5" s="1">
        <v>93.038937</v>
      </c>
      <c r="AM5" s="1">
        <v>87.694989</v>
      </c>
      <c r="AN5" s="1">
        <v>75.924581</v>
      </c>
      <c r="AO5" s="1">
        <v>77.190489</v>
      </c>
      <c r="AP5" s="1">
        <v>68.256028</v>
      </c>
      <c r="AQ5" s="1"/>
      <c r="AR5">
        <v>56.47058</v>
      </c>
      <c r="AS5">
        <v>58.034868</v>
      </c>
      <c r="AT5">
        <v>59.225863</v>
      </c>
      <c r="AU5">
        <v>60.495717</v>
      </c>
      <c r="AV5">
        <v>61.940276</v>
      </c>
      <c r="AW5">
        <v>63.64195</v>
      </c>
      <c r="AX5">
        <v>63.166176</v>
      </c>
      <c r="AY5">
        <v>63.762273</v>
      </c>
      <c r="AZ5">
        <v>62.539287</v>
      </c>
      <c r="BA5">
        <v>61.164665</v>
      </c>
      <c r="BB5">
        <v>60.081497</v>
      </c>
      <c r="BC5">
        <v>63.111933</v>
      </c>
      <c r="BD5">
        <v>70.105548</v>
      </c>
      <c r="BE5">
        <v>84.218228</v>
      </c>
      <c r="BF5">
        <v>89.425161</v>
      </c>
      <c r="BG5">
        <v>93.974311</v>
      </c>
      <c r="BH5">
        <v>92.589491</v>
      </c>
      <c r="BI5">
        <v>100.616</v>
      </c>
      <c r="BJ5">
        <v>111.79629</v>
      </c>
      <c r="BK5">
        <v>116.81937</v>
      </c>
      <c r="BL5">
        <v>116.74911</v>
      </c>
      <c r="BM5">
        <v>93.188728</v>
      </c>
      <c r="BN5">
        <v>86.039507</v>
      </c>
      <c r="BO5">
        <v>81.502387</v>
      </c>
      <c r="BP5">
        <v>74.582091</v>
      </c>
      <c r="BQ5">
        <v>71.988984</v>
      </c>
      <c r="BR5">
        <v>96.579172</v>
      </c>
      <c r="BS5">
        <v>113.30969</v>
      </c>
      <c r="BT5">
        <v>113.31093</v>
      </c>
      <c r="BU5">
        <v>104.96547</v>
      </c>
      <c r="BV5">
        <v>121.36722</v>
      </c>
      <c r="BW5">
        <v>117.14156</v>
      </c>
      <c r="BX5">
        <v>125.83423</v>
      </c>
      <c r="BY5">
        <v>120.61604</v>
      </c>
      <c r="BZ5">
        <v>124.05998</v>
      </c>
      <c r="CA5">
        <v>140.7689</v>
      </c>
      <c r="CB5">
        <v>133.55807</v>
      </c>
      <c r="CC5">
        <v>115.23642</v>
      </c>
      <c r="CD5">
        <v>112.31188</v>
      </c>
      <c r="CE5">
        <v>106.82468</v>
      </c>
      <c r="CF5">
        <v>93.138884</v>
      </c>
    </row>
    <row r="6" spans="1:84" ht="12.75">
      <c r="A6" t="s">
        <v>541</v>
      </c>
      <c r="B6" s="1">
        <v>50.39556</v>
      </c>
      <c r="C6" s="1">
        <v>53.379497</v>
      </c>
      <c r="D6" s="1">
        <v>55.274071</v>
      </c>
      <c r="E6" s="1">
        <v>57.021952</v>
      </c>
      <c r="F6" s="1">
        <v>56.489017</v>
      </c>
      <c r="G6" s="1">
        <v>59.257448</v>
      </c>
      <c r="H6" s="1">
        <v>59.627328</v>
      </c>
      <c r="I6" s="1">
        <v>58.409885</v>
      </c>
      <c r="J6" s="1">
        <v>57.599227</v>
      </c>
      <c r="K6" s="1">
        <v>55.602862</v>
      </c>
      <c r="L6" s="1">
        <v>57.097458</v>
      </c>
      <c r="M6" s="1">
        <v>62.136026</v>
      </c>
      <c r="N6" s="1">
        <v>70.127332</v>
      </c>
      <c r="O6" s="1">
        <v>82.442883</v>
      </c>
      <c r="P6" s="1">
        <v>88.101886</v>
      </c>
      <c r="Q6" s="1">
        <v>86.167819</v>
      </c>
      <c r="R6" s="1">
        <v>83.458155</v>
      </c>
      <c r="S6" s="1">
        <v>93.457887</v>
      </c>
      <c r="T6" s="1">
        <v>104.58908</v>
      </c>
      <c r="U6" s="1">
        <v>107.40853</v>
      </c>
      <c r="V6" s="1">
        <v>109.66064</v>
      </c>
      <c r="W6" s="1">
        <v>90.46097</v>
      </c>
      <c r="X6" s="1">
        <v>77.834478</v>
      </c>
      <c r="Y6" s="1">
        <v>72.885471</v>
      </c>
      <c r="Z6" s="1">
        <v>67.513571</v>
      </c>
      <c r="AA6" s="1">
        <v>64.378848</v>
      </c>
      <c r="AB6" s="1">
        <v>86.615982</v>
      </c>
      <c r="AC6" s="1">
        <v>105.86269</v>
      </c>
      <c r="AD6" s="1">
        <v>104.30818</v>
      </c>
      <c r="AE6" s="1">
        <v>98.335369</v>
      </c>
      <c r="AF6" s="1">
        <v>114.58112</v>
      </c>
      <c r="AG6" s="1">
        <v>110.29263</v>
      </c>
      <c r="AH6" s="1">
        <v>121.22957</v>
      </c>
      <c r="AI6" s="1">
        <v>113.681</v>
      </c>
      <c r="AJ6" s="1">
        <v>117.3724</v>
      </c>
      <c r="AK6" s="1">
        <v>132.57305</v>
      </c>
      <c r="AL6" s="1">
        <v>126.89677</v>
      </c>
      <c r="AM6" s="1">
        <v>110.41173</v>
      </c>
      <c r="AN6" s="1">
        <v>109.30307</v>
      </c>
      <c r="AO6" s="1">
        <v>106.34399</v>
      </c>
      <c r="AP6" s="1">
        <v>90.668308</v>
      </c>
      <c r="AQ6" s="1"/>
      <c r="AR6">
        <v>54.89058</v>
      </c>
      <c r="AS6">
        <v>65.161788</v>
      </c>
      <c r="AT6">
        <v>62.196831</v>
      </c>
      <c r="AU6">
        <v>64.894803</v>
      </c>
      <c r="AV6">
        <v>69.346666</v>
      </c>
      <c r="AW6">
        <v>40.235105</v>
      </c>
      <c r="AX6">
        <v>40.15726</v>
      </c>
      <c r="AY6">
        <v>37.32572</v>
      </c>
      <c r="AZ6">
        <v>36.633355</v>
      </c>
      <c r="BA6">
        <v>38.32779</v>
      </c>
      <c r="BB6">
        <v>36.980041</v>
      </c>
      <c r="BC6">
        <v>33.85438</v>
      </c>
      <c r="BD6">
        <v>33.629178</v>
      </c>
      <c r="BE6">
        <v>36.923359</v>
      </c>
      <c r="BF6">
        <v>41.405335</v>
      </c>
      <c r="BG6">
        <v>44.005371</v>
      </c>
      <c r="BH6">
        <v>38.244635</v>
      </c>
      <c r="BI6">
        <v>36.842314</v>
      </c>
      <c r="BJ6">
        <v>43.326798</v>
      </c>
      <c r="BK6">
        <v>48.425691</v>
      </c>
      <c r="BL6">
        <v>54.43343</v>
      </c>
      <c r="BM6">
        <v>47.447845</v>
      </c>
      <c r="BN6">
        <v>48.385667</v>
      </c>
      <c r="BO6">
        <v>46.070746</v>
      </c>
      <c r="BP6">
        <v>41.932051</v>
      </c>
      <c r="BQ6">
        <v>43.710838</v>
      </c>
      <c r="BR6">
        <v>41.260483</v>
      </c>
      <c r="BS6">
        <v>37.613372</v>
      </c>
      <c r="BT6">
        <v>31.193234</v>
      </c>
      <c r="BU6">
        <v>32.39218</v>
      </c>
      <c r="BV6">
        <v>32.530533</v>
      </c>
      <c r="BW6">
        <v>30.565497</v>
      </c>
      <c r="BX6">
        <v>28.751922</v>
      </c>
      <c r="BY6">
        <v>23.178693</v>
      </c>
      <c r="BZ6">
        <v>21.477567</v>
      </c>
      <c r="CA6">
        <v>24.187858</v>
      </c>
      <c r="CB6">
        <v>22.858759</v>
      </c>
      <c r="CC6">
        <v>23.425293</v>
      </c>
      <c r="CD6">
        <v>22.174236</v>
      </c>
      <c r="CE6">
        <v>14.537134</v>
      </c>
      <c r="CF6">
        <v>18.549522</v>
      </c>
    </row>
    <row r="7" spans="1:84" ht="12.75">
      <c r="A7" t="s">
        <v>542</v>
      </c>
      <c r="B7" s="1">
        <v>33.518415</v>
      </c>
      <c r="C7" s="1">
        <v>35.523395</v>
      </c>
      <c r="D7" s="1">
        <v>36.308992</v>
      </c>
      <c r="E7" s="1">
        <v>40.696883</v>
      </c>
      <c r="F7" s="1">
        <v>39.444689</v>
      </c>
      <c r="G7" s="1">
        <v>36.54902</v>
      </c>
      <c r="H7" s="1">
        <v>29.411216</v>
      </c>
      <c r="I7" s="1">
        <v>33.935267</v>
      </c>
      <c r="J7" s="1">
        <v>33.476249</v>
      </c>
      <c r="K7" s="1">
        <v>34.57711</v>
      </c>
      <c r="L7" s="1">
        <v>30.289381</v>
      </c>
      <c r="M7" s="1">
        <v>27.197315</v>
      </c>
      <c r="N7" s="1">
        <v>31.433214</v>
      </c>
      <c r="O7" s="1">
        <v>46.261958</v>
      </c>
      <c r="P7" s="1">
        <v>56.219224</v>
      </c>
      <c r="Q7" s="1">
        <v>55.18019</v>
      </c>
      <c r="R7" s="1">
        <v>54.988753</v>
      </c>
      <c r="S7" s="1">
        <v>50.583856</v>
      </c>
      <c r="T7" s="1">
        <v>51.630016</v>
      </c>
      <c r="U7" s="1">
        <v>50.554518</v>
      </c>
      <c r="V7" s="1">
        <v>51.384571</v>
      </c>
      <c r="W7" s="1">
        <v>49.273165</v>
      </c>
      <c r="X7" s="1">
        <v>40.459057</v>
      </c>
      <c r="Y7" s="1">
        <v>43.336315</v>
      </c>
      <c r="Z7" s="1">
        <v>43.894004</v>
      </c>
      <c r="AA7" s="1">
        <v>41.86681</v>
      </c>
      <c r="AB7" s="1">
        <v>42.884812</v>
      </c>
      <c r="AC7" s="1">
        <v>44.238532</v>
      </c>
      <c r="AD7" s="1">
        <v>43.417422</v>
      </c>
      <c r="AE7" s="1">
        <v>45.898831</v>
      </c>
      <c r="AF7" s="1">
        <v>45.681205</v>
      </c>
      <c r="AG7" s="1">
        <v>44.087839</v>
      </c>
      <c r="AH7" s="1">
        <v>44.638892</v>
      </c>
      <c r="AI7" s="1">
        <v>42.882275</v>
      </c>
      <c r="AJ7" s="1">
        <v>41.971011</v>
      </c>
      <c r="AK7" s="1">
        <v>44.56057</v>
      </c>
      <c r="AL7" s="1">
        <v>44.067816</v>
      </c>
      <c r="AM7" s="1">
        <v>40.868903</v>
      </c>
      <c r="AN7" s="1">
        <v>39.765388</v>
      </c>
      <c r="AO7" s="1">
        <v>39.195976</v>
      </c>
      <c r="AP7" s="1">
        <v>37.137982</v>
      </c>
      <c r="AQ7" s="1"/>
      <c r="AR7">
        <v>70.767261</v>
      </c>
      <c r="AS7">
        <v>71.50266</v>
      </c>
      <c r="AT7">
        <v>71.221039</v>
      </c>
      <c r="AU7">
        <v>73.327842</v>
      </c>
      <c r="AV7">
        <v>75.391213</v>
      </c>
      <c r="AW7">
        <v>78.046331</v>
      </c>
      <c r="AX7">
        <v>78.963584</v>
      </c>
      <c r="AY7">
        <v>78.782488</v>
      </c>
      <c r="AZ7">
        <v>77.889132</v>
      </c>
      <c r="BA7">
        <v>76.556372</v>
      </c>
      <c r="BB7">
        <v>74.742073</v>
      </c>
      <c r="BC7">
        <v>77.352309</v>
      </c>
      <c r="BD7">
        <v>87.625721</v>
      </c>
      <c r="BE7">
        <v>100.00785</v>
      </c>
      <c r="BF7">
        <v>103.9616</v>
      </c>
      <c r="BG7">
        <v>112.37137</v>
      </c>
      <c r="BH7">
        <v>109.93066</v>
      </c>
      <c r="BI7">
        <v>120.12182</v>
      </c>
      <c r="BJ7">
        <v>133.85007</v>
      </c>
      <c r="BK7">
        <v>137.78105</v>
      </c>
      <c r="BL7">
        <v>134.45301</v>
      </c>
      <c r="BM7">
        <v>105.27822</v>
      </c>
      <c r="BN7">
        <v>86.295633</v>
      </c>
      <c r="BO7">
        <v>79.082744</v>
      </c>
      <c r="BP7">
        <v>71.372066</v>
      </c>
      <c r="BQ7">
        <v>70.956492</v>
      </c>
      <c r="BR7">
        <v>91.727909</v>
      </c>
      <c r="BS7">
        <v>108.11248</v>
      </c>
      <c r="BT7">
        <v>107.35523</v>
      </c>
      <c r="BU7">
        <v>100.53302</v>
      </c>
      <c r="BV7">
        <v>117.08281</v>
      </c>
      <c r="BW7">
        <v>112.26428</v>
      </c>
      <c r="BX7">
        <v>118.20413</v>
      </c>
      <c r="BY7">
        <v>110.55694</v>
      </c>
      <c r="BZ7">
        <v>115.57072</v>
      </c>
      <c r="CA7">
        <v>131.97039</v>
      </c>
      <c r="CB7">
        <v>125.51614</v>
      </c>
      <c r="CC7">
        <v>108.49555</v>
      </c>
      <c r="CD7">
        <v>106.37546</v>
      </c>
      <c r="CE7">
        <v>101.34377</v>
      </c>
      <c r="CF7">
        <v>88.911945</v>
      </c>
    </row>
    <row r="8" spans="1:84" ht="12.75">
      <c r="A8" t="s">
        <v>543</v>
      </c>
      <c r="B8" s="1">
        <v>52.040287</v>
      </c>
      <c r="C8" s="1">
        <v>53.393648</v>
      </c>
      <c r="D8" s="1">
        <v>55.817905</v>
      </c>
      <c r="E8" s="1">
        <v>58.408239</v>
      </c>
      <c r="F8" s="1">
        <v>60.98267</v>
      </c>
      <c r="G8" s="1">
        <v>62.534301</v>
      </c>
      <c r="H8" s="1">
        <v>63.228891</v>
      </c>
      <c r="I8" s="1">
        <v>64.222366</v>
      </c>
      <c r="J8" s="1">
        <v>63.780164</v>
      </c>
      <c r="K8" s="1">
        <v>63.425357</v>
      </c>
      <c r="L8" s="1">
        <v>66.064294</v>
      </c>
      <c r="M8" s="1">
        <v>70.31054</v>
      </c>
      <c r="N8" s="1">
        <v>79.622293</v>
      </c>
      <c r="O8" s="1">
        <v>91.474795</v>
      </c>
      <c r="P8" s="1">
        <v>95.646215</v>
      </c>
      <c r="Q8" s="1">
        <v>101.66668</v>
      </c>
      <c r="R8" s="1">
        <v>98.749235</v>
      </c>
      <c r="S8" s="1">
        <v>109.54048</v>
      </c>
      <c r="T8" s="1">
        <v>121.75214</v>
      </c>
      <c r="U8" s="1">
        <v>129.1258</v>
      </c>
      <c r="V8" s="1">
        <v>123.27333</v>
      </c>
      <c r="W8" s="1">
        <v>93.294446</v>
      </c>
      <c r="X8" s="1">
        <v>77.014425</v>
      </c>
      <c r="Y8" s="1">
        <v>69.053456</v>
      </c>
      <c r="Z8" s="1">
        <v>62.177444</v>
      </c>
      <c r="AA8" s="1">
        <v>58.996226</v>
      </c>
      <c r="AB8" s="1">
        <v>77.61614</v>
      </c>
      <c r="AC8" s="1">
        <v>89.566758</v>
      </c>
      <c r="AD8" s="1">
        <v>89.705481</v>
      </c>
      <c r="AE8" s="1">
        <v>86.566902</v>
      </c>
      <c r="AF8" s="1">
        <v>102.7532</v>
      </c>
      <c r="AG8" s="1">
        <v>97.751363</v>
      </c>
      <c r="AH8" s="1">
        <v>108.27594</v>
      </c>
      <c r="AI8" s="1">
        <v>99.875796</v>
      </c>
      <c r="AJ8" s="1">
        <v>101.70142</v>
      </c>
      <c r="AK8" s="1">
        <v>114.56351</v>
      </c>
      <c r="AL8" s="1">
        <v>109.24453</v>
      </c>
      <c r="AM8" s="1">
        <v>94.650524</v>
      </c>
      <c r="AN8" s="1">
        <v>92.847335</v>
      </c>
      <c r="AO8" s="1">
        <v>93.415723</v>
      </c>
      <c r="AP8" s="1">
        <v>81.286406</v>
      </c>
      <c r="AQ8" s="1"/>
      <c r="AR8">
        <v>43.655422</v>
      </c>
      <c r="AS8">
        <v>44.173563</v>
      </c>
      <c r="AT8">
        <v>44.997567</v>
      </c>
      <c r="AU8">
        <v>44.875958</v>
      </c>
      <c r="AV8">
        <v>44.324875</v>
      </c>
      <c r="AW8">
        <v>44.493659</v>
      </c>
      <c r="AX8">
        <v>42.005395</v>
      </c>
      <c r="AY8">
        <v>39.645772</v>
      </c>
      <c r="AZ8">
        <v>37.874069</v>
      </c>
      <c r="BA8">
        <v>36.908042</v>
      </c>
      <c r="BB8">
        <v>34.809069</v>
      </c>
      <c r="BC8">
        <v>34.067286</v>
      </c>
      <c r="BD8">
        <v>38.973812</v>
      </c>
      <c r="BE8">
        <v>42.508726</v>
      </c>
      <c r="BF8">
        <v>44.047157</v>
      </c>
      <c r="BG8">
        <v>50.745241</v>
      </c>
      <c r="BH8">
        <v>51.628602</v>
      </c>
      <c r="BI8">
        <v>46.136929</v>
      </c>
      <c r="BJ8">
        <v>52.968664</v>
      </c>
      <c r="BK8">
        <v>59.326</v>
      </c>
      <c r="BL8">
        <v>64.473479</v>
      </c>
      <c r="BM8">
        <v>53.080336</v>
      </c>
      <c r="BN8">
        <v>43.856583</v>
      </c>
      <c r="BO8">
        <v>37.740565</v>
      </c>
      <c r="BP8">
        <v>31.837929</v>
      </c>
      <c r="BQ8">
        <v>28.880518</v>
      </c>
      <c r="BR8">
        <v>36.473001</v>
      </c>
      <c r="BS8">
        <v>42.649648</v>
      </c>
      <c r="BT8">
        <v>38.419906</v>
      </c>
      <c r="BU8">
        <v>38.596274</v>
      </c>
      <c r="BV8">
        <v>40.321102</v>
      </c>
      <c r="BW8">
        <v>38.436542</v>
      </c>
      <c r="BX8">
        <v>42.57537</v>
      </c>
      <c r="BY8">
        <v>39.880576</v>
      </c>
      <c r="BZ8">
        <v>25.300563</v>
      </c>
      <c r="CA8">
        <v>30.199753</v>
      </c>
      <c r="CB8">
        <v>32.073358</v>
      </c>
      <c r="CC8">
        <v>28.869177</v>
      </c>
      <c r="CD8">
        <v>29.757572</v>
      </c>
      <c r="CE8">
        <v>29.808235</v>
      </c>
      <c r="CF8">
        <v>24.969118</v>
      </c>
    </row>
    <row r="9" spans="1:84" ht="12.75">
      <c r="A9" t="s">
        <v>544</v>
      </c>
      <c r="B9" s="1">
        <v>115.88623</v>
      </c>
      <c r="C9" s="1">
        <v>116.43898</v>
      </c>
      <c r="D9" s="1">
        <v>122.37032</v>
      </c>
      <c r="E9" s="1">
        <v>125.12689</v>
      </c>
      <c r="F9" s="1">
        <v>122.3167</v>
      </c>
      <c r="G9" s="1">
        <v>123.6246</v>
      </c>
      <c r="H9" s="1">
        <v>121.57116</v>
      </c>
      <c r="I9" s="1">
        <v>119.36469</v>
      </c>
      <c r="J9" s="1">
        <v>118.83485</v>
      </c>
      <c r="K9" s="1">
        <v>111.82178</v>
      </c>
      <c r="L9" s="1">
        <v>106.13951</v>
      </c>
      <c r="M9" s="1">
        <v>94.265996</v>
      </c>
      <c r="N9" s="1">
        <v>101.13875</v>
      </c>
      <c r="O9" s="1">
        <v>114.03279</v>
      </c>
      <c r="P9" s="1">
        <v>108.19348</v>
      </c>
      <c r="Q9" s="1">
        <v>124.69742</v>
      </c>
      <c r="R9" s="1">
        <v>104.48119</v>
      </c>
      <c r="S9" s="1">
        <v>124.28637</v>
      </c>
      <c r="T9" s="1">
        <v>137.77011</v>
      </c>
      <c r="U9" s="1">
        <v>134.54384</v>
      </c>
      <c r="V9" s="1">
        <v>85.966522</v>
      </c>
      <c r="W9" s="1">
        <v>66.447115</v>
      </c>
      <c r="X9" s="1">
        <v>74.09233</v>
      </c>
      <c r="Y9" s="1">
        <v>66.583703</v>
      </c>
      <c r="Z9" s="1">
        <v>63.419247</v>
      </c>
      <c r="AA9" s="1">
        <v>58.830698</v>
      </c>
      <c r="AB9" s="1">
        <v>75.148895</v>
      </c>
      <c r="AC9" s="1">
        <v>88.673234</v>
      </c>
      <c r="AD9" s="1">
        <v>102.06552</v>
      </c>
      <c r="AE9" s="1">
        <v>64.684828</v>
      </c>
      <c r="AF9" s="1">
        <v>79.099183</v>
      </c>
      <c r="AG9" s="1">
        <v>77.900825</v>
      </c>
      <c r="AH9" s="1">
        <v>81.090872</v>
      </c>
      <c r="AI9" s="1">
        <v>75.512883</v>
      </c>
      <c r="AJ9" s="1">
        <v>82.999711</v>
      </c>
      <c r="AK9" s="1">
        <v>87.345359</v>
      </c>
      <c r="AL9" s="1">
        <v>85.678389</v>
      </c>
      <c r="AM9" s="1">
        <v>77.304099</v>
      </c>
      <c r="AN9" s="1">
        <v>74.929031</v>
      </c>
      <c r="AO9" s="1">
        <v>73.983343</v>
      </c>
      <c r="AP9" s="1">
        <v>67.356523</v>
      </c>
      <c r="AQ9" s="1"/>
      <c r="AR9">
        <v>39.447727</v>
      </c>
      <c r="AS9">
        <v>42.934504</v>
      </c>
      <c r="AT9">
        <v>42.700844</v>
      </c>
      <c r="AU9">
        <v>45.318282</v>
      </c>
      <c r="AV9">
        <v>43.705476</v>
      </c>
      <c r="AW9">
        <v>46.494423</v>
      </c>
      <c r="AX9">
        <v>46.368313</v>
      </c>
      <c r="AY9">
        <v>42.468607</v>
      </c>
      <c r="AZ9">
        <v>40.007869</v>
      </c>
      <c r="BA9">
        <v>39.152755</v>
      </c>
      <c r="BB9">
        <v>37.339516</v>
      </c>
      <c r="BC9">
        <v>36.3159</v>
      </c>
      <c r="BD9">
        <v>42.796355</v>
      </c>
      <c r="BE9">
        <v>46.614162</v>
      </c>
      <c r="BF9">
        <v>41.407289</v>
      </c>
      <c r="BG9">
        <v>46.919584</v>
      </c>
      <c r="BH9">
        <v>43.229106</v>
      </c>
      <c r="BI9">
        <v>46.497114</v>
      </c>
      <c r="BJ9">
        <v>56.723947</v>
      </c>
      <c r="BK9">
        <v>61.987797</v>
      </c>
      <c r="BL9">
        <v>60.977939</v>
      </c>
      <c r="BM9">
        <v>49.822735</v>
      </c>
      <c r="BN9">
        <v>41.385999</v>
      </c>
      <c r="BO9">
        <v>35.478101</v>
      </c>
      <c r="BP9">
        <v>33.662928</v>
      </c>
      <c r="BQ9">
        <v>33.696331</v>
      </c>
      <c r="BR9">
        <v>35.449039</v>
      </c>
      <c r="BS9">
        <v>40.046629</v>
      </c>
      <c r="BT9">
        <v>40.468563</v>
      </c>
      <c r="BU9">
        <v>37.779135</v>
      </c>
      <c r="BV9">
        <v>41.921087</v>
      </c>
      <c r="BW9">
        <v>37.572438</v>
      </c>
      <c r="BX9">
        <v>37.584282</v>
      </c>
      <c r="BY9">
        <v>34.251045</v>
      </c>
      <c r="BZ9">
        <v>22.231916</v>
      </c>
      <c r="CA9">
        <v>26.832562</v>
      </c>
      <c r="CB9">
        <v>26.690563</v>
      </c>
      <c r="CC9">
        <v>23.317409</v>
      </c>
      <c r="CD9">
        <v>21.193065</v>
      </c>
      <c r="CE9">
        <v>21.432887</v>
      </c>
      <c r="CF9">
        <v>19.652487</v>
      </c>
    </row>
    <row r="10" spans="1:84" ht="12.75">
      <c r="A10" t="s">
        <v>545</v>
      </c>
      <c r="B10" s="1">
        <v>47.450499</v>
      </c>
      <c r="C10" s="1">
        <v>47.237716</v>
      </c>
      <c r="D10" s="1">
        <v>44.041242</v>
      </c>
      <c r="E10" s="1">
        <v>49.939036</v>
      </c>
      <c r="F10" s="1">
        <v>50.27271</v>
      </c>
      <c r="G10" s="1">
        <v>64.957801</v>
      </c>
      <c r="H10" s="1">
        <v>71.522561</v>
      </c>
      <c r="I10" s="1">
        <v>65.094338</v>
      </c>
      <c r="J10" s="1">
        <v>60.35924</v>
      </c>
      <c r="K10" s="1">
        <v>61.890906</v>
      </c>
      <c r="L10" s="1">
        <v>64.093685</v>
      </c>
      <c r="M10" s="1">
        <v>62.104097</v>
      </c>
      <c r="N10" s="1">
        <v>69.172947</v>
      </c>
      <c r="O10" s="1">
        <v>73.375986</v>
      </c>
      <c r="P10" s="1">
        <v>81.914415</v>
      </c>
      <c r="Q10" s="1">
        <v>99.914791</v>
      </c>
      <c r="R10" s="1">
        <v>93.424912</v>
      </c>
      <c r="S10" s="1">
        <v>96.529716</v>
      </c>
      <c r="T10" s="1">
        <v>92.260826</v>
      </c>
      <c r="U10" s="1">
        <v>96.353726</v>
      </c>
      <c r="V10" s="1">
        <v>99.242253</v>
      </c>
      <c r="W10" s="1">
        <v>116.48802</v>
      </c>
      <c r="X10" s="1">
        <v>136.64146</v>
      </c>
      <c r="Y10" s="1">
        <v>124.85622</v>
      </c>
      <c r="Z10" s="1">
        <v>194.75159</v>
      </c>
      <c r="AA10" s="1">
        <v>142.46816</v>
      </c>
      <c r="AB10" s="1">
        <v>67.854014</v>
      </c>
      <c r="AC10" s="1">
        <v>70.126233</v>
      </c>
      <c r="AD10" s="1">
        <v>62.745578</v>
      </c>
      <c r="AE10" s="1">
        <v>60.854464</v>
      </c>
      <c r="AF10" s="1">
        <v>56.580571</v>
      </c>
      <c r="AG10" s="1">
        <v>56.644448</v>
      </c>
      <c r="AH10" s="1">
        <v>61.573374</v>
      </c>
      <c r="AI10" s="1">
        <v>60.636649</v>
      </c>
      <c r="AJ10" s="1">
        <v>60.756123</v>
      </c>
      <c r="AK10" s="1">
        <v>63.3305</v>
      </c>
      <c r="AL10" s="1">
        <v>61.941097</v>
      </c>
      <c r="AM10" s="1">
        <v>60.987705</v>
      </c>
      <c r="AN10" s="1">
        <v>62.572333</v>
      </c>
      <c r="AO10" s="1">
        <v>59.349624</v>
      </c>
      <c r="AP10" s="1">
        <v>57.413729</v>
      </c>
      <c r="AQ10" s="1"/>
      <c r="AR10">
        <v>22.096856</v>
      </c>
      <c r="AS10">
        <v>21.824379</v>
      </c>
      <c r="AT10">
        <v>22.856714</v>
      </c>
      <c r="AU10">
        <v>20.862915</v>
      </c>
      <c r="AV10">
        <v>22.371194</v>
      </c>
      <c r="AW10">
        <v>23.902795</v>
      </c>
      <c r="AX10">
        <v>26.077507</v>
      </c>
      <c r="AY10">
        <v>25.712518</v>
      </c>
      <c r="AZ10">
        <v>24.365625</v>
      </c>
      <c r="BA10">
        <v>23.98414</v>
      </c>
      <c r="BB10">
        <v>23.834434</v>
      </c>
      <c r="BC10">
        <v>27.241706</v>
      </c>
      <c r="BD10">
        <v>26.810987</v>
      </c>
      <c r="BE10">
        <v>43.176586</v>
      </c>
      <c r="BF10">
        <v>49.26431</v>
      </c>
      <c r="BG10">
        <v>52.570574</v>
      </c>
      <c r="BH10">
        <v>32.832391</v>
      </c>
      <c r="BI10">
        <v>29.458247</v>
      </c>
      <c r="BJ10">
        <v>36.991621</v>
      </c>
      <c r="BK10">
        <v>36.491943</v>
      </c>
      <c r="BL10">
        <v>39.03358</v>
      </c>
      <c r="BM10">
        <v>31.849385</v>
      </c>
      <c r="BN10">
        <v>26.462381</v>
      </c>
      <c r="BO10">
        <v>23.531494</v>
      </c>
      <c r="BP10">
        <v>25.260666</v>
      </c>
      <c r="BQ10">
        <v>24.21641</v>
      </c>
      <c r="BR10">
        <v>23.569891</v>
      </c>
      <c r="BS10">
        <v>24.847782</v>
      </c>
      <c r="BT10">
        <v>25.226536</v>
      </c>
      <c r="BU10">
        <v>25.2234</v>
      </c>
      <c r="BV10">
        <v>22.831504</v>
      </c>
      <c r="BW10">
        <v>22.081379</v>
      </c>
      <c r="BX10">
        <v>21.154269</v>
      </c>
      <c r="BY10">
        <v>19.939095</v>
      </c>
      <c r="BZ10">
        <v>20.254437</v>
      </c>
      <c r="CA10">
        <v>20.812044</v>
      </c>
      <c r="CB10">
        <v>20.418082</v>
      </c>
      <c r="CC10">
        <v>20.178984</v>
      </c>
      <c r="CD10">
        <v>19.679232</v>
      </c>
      <c r="CE10">
        <v>19.687977</v>
      </c>
      <c r="CF10">
        <v>18.553669</v>
      </c>
    </row>
    <row r="11" spans="1:84" ht="12.75">
      <c r="A11" t="s">
        <v>546</v>
      </c>
      <c r="B11" s="1">
        <v>39.680443</v>
      </c>
      <c r="C11" s="1">
        <v>39.911465</v>
      </c>
      <c r="D11" s="1">
        <v>40.064424</v>
      </c>
      <c r="E11" s="1">
        <v>40.788579</v>
      </c>
      <c r="F11" s="1">
        <v>41.913143</v>
      </c>
      <c r="G11" s="1">
        <v>147.4977</v>
      </c>
      <c r="H11" s="1">
        <v>67.741191</v>
      </c>
      <c r="I11" s="1">
        <v>64.802693</v>
      </c>
      <c r="J11" s="1">
        <v>55.219647</v>
      </c>
      <c r="K11" s="1">
        <v>127.41376</v>
      </c>
      <c r="L11" s="1">
        <v>70.467616</v>
      </c>
      <c r="M11" s="1">
        <v>72.614956</v>
      </c>
      <c r="N11" s="1">
        <v>69.227717</v>
      </c>
      <c r="O11" s="1">
        <v>77.594553</v>
      </c>
      <c r="P11" s="1">
        <v>81.480151</v>
      </c>
      <c r="Q11" s="1">
        <v>82.79413</v>
      </c>
      <c r="R11" s="1">
        <v>69.125784</v>
      </c>
      <c r="S11" s="1">
        <v>103.9927</v>
      </c>
      <c r="T11" s="1">
        <v>101.72375</v>
      </c>
      <c r="U11" s="1">
        <v>112.67508</v>
      </c>
      <c r="V11" s="1">
        <v>111.86971</v>
      </c>
      <c r="W11" s="1">
        <v>105.69038</v>
      </c>
      <c r="X11" s="1">
        <v>74.685237</v>
      </c>
      <c r="Y11" s="1">
        <v>77.563211</v>
      </c>
      <c r="Z11" s="1">
        <v>69.099456</v>
      </c>
      <c r="AA11" s="1">
        <v>49.719562</v>
      </c>
      <c r="AB11" s="1">
        <v>60.397809</v>
      </c>
      <c r="AC11" s="1">
        <v>76.75892</v>
      </c>
      <c r="AD11" s="1">
        <v>77.419738</v>
      </c>
      <c r="AE11" s="1">
        <v>74.162636</v>
      </c>
      <c r="AF11" s="1">
        <v>85.831449</v>
      </c>
      <c r="AG11" s="1">
        <v>83.745373</v>
      </c>
      <c r="AH11" s="1">
        <v>87.811168</v>
      </c>
      <c r="AI11" s="1">
        <v>82.328697</v>
      </c>
      <c r="AJ11" s="1">
        <v>88.878129</v>
      </c>
      <c r="AK11" s="1">
        <v>92.36894</v>
      </c>
      <c r="AL11" s="1">
        <v>81.473468</v>
      </c>
      <c r="AM11" s="1">
        <v>80.676948</v>
      </c>
      <c r="AN11" s="1">
        <v>77.251415</v>
      </c>
      <c r="AO11" s="1">
        <v>76.793118</v>
      </c>
      <c r="AP11" s="1"/>
      <c r="AQ11" s="1"/>
      <c r="AR11">
        <v>29.036481</v>
      </c>
      <c r="AS11">
        <v>30.219526</v>
      </c>
      <c r="AT11">
        <v>33.171604</v>
      </c>
      <c r="AU11">
        <v>32.064291</v>
      </c>
      <c r="AV11">
        <v>32.730096</v>
      </c>
      <c r="AW11">
        <v>29.474622</v>
      </c>
      <c r="AX11">
        <v>28.361602</v>
      </c>
      <c r="AY11">
        <v>30.156945</v>
      </c>
      <c r="AZ11">
        <v>26.819046</v>
      </c>
      <c r="BA11">
        <v>25.742561</v>
      </c>
      <c r="BB11">
        <v>24.28056</v>
      </c>
      <c r="BC11">
        <v>25.571667</v>
      </c>
      <c r="BD11">
        <v>25.226325</v>
      </c>
      <c r="BE11">
        <v>21.806037</v>
      </c>
      <c r="BF11">
        <v>31.664466</v>
      </c>
      <c r="BG11">
        <v>31.376382</v>
      </c>
      <c r="BH11">
        <v>33.970447</v>
      </c>
      <c r="BI11">
        <v>36.077533</v>
      </c>
      <c r="BJ11">
        <v>42.539011</v>
      </c>
      <c r="BK11">
        <v>43.807605</v>
      </c>
      <c r="BL11">
        <v>46.59412</v>
      </c>
      <c r="BM11">
        <v>58.431536</v>
      </c>
      <c r="BN11">
        <v>56.032833</v>
      </c>
      <c r="BO11">
        <v>55.168695</v>
      </c>
      <c r="BP11">
        <v>57.284356</v>
      </c>
      <c r="BQ11">
        <v>49.452283</v>
      </c>
      <c r="BR11">
        <v>37.26216</v>
      </c>
      <c r="BS11">
        <v>37.509651</v>
      </c>
      <c r="BT11">
        <v>37.721654</v>
      </c>
      <c r="BU11">
        <v>35.853553</v>
      </c>
      <c r="BV11">
        <v>34.268397</v>
      </c>
      <c r="BW11">
        <v>35.21446</v>
      </c>
      <c r="BX11">
        <v>35.651963</v>
      </c>
      <c r="BY11">
        <v>34.305445</v>
      </c>
      <c r="BZ11">
        <v>33.39059</v>
      </c>
      <c r="CA11">
        <v>34.907215</v>
      </c>
      <c r="CB11">
        <v>36.09283</v>
      </c>
      <c r="CC11">
        <v>35.779304</v>
      </c>
      <c r="CD11">
        <v>35.895404</v>
      </c>
      <c r="CE11">
        <v>34.503951</v>
      </c>
      <c r="CF11">
        <v>32.059215</v>
      </c>
    </row>
    <row r="12" spans="1:84" ht="12.75">
      <c r="A12" t="s">
        <v>11</v>
      </c>
      <c r="B12" s="1">
        <v>27.964642</v>
      </c>
      <c r="C12" s="1">
        <v>27.776127</v>
      </c>
      <c r="D12" s="1">
        <v>32.311377</v>
      </c>
      <c r="E12" s="1">
        <v>40.209678</v>
      </c>
      <c r="F12" s="1">
        <v>32.569284</v>
      </c>
      <c r="G12" s="1">
        <v>32.235189</v>
      </c>
      <c r="H12" s="1">
        <v>36.449435</v>
      </c>
      <c r="I12" s="1">
        <v>36.399928</v>
      </c>
      <c r="J12" s="1">
        <v>36.797522</v>
      </c>
      <c r="K12" s="1">
        <v>32.64509</v>
      </c>
      <c r="L12" s="1">
        <v>32.56642</v>
      </c>
      <c r="M12" s="1">
        <v>33.0407</v>
      </c>
      <c r="N12" s="1">
        <v>32.927379</v>
      </c>
      <c r="O12" s="1">
        <v>37.167642</v>
      </c>
      <c r="P12" s="1">
        <v>42.228739</v>
      </c>
      <c r="Q12" s="1">
        <v>42.518531</v>
      </c>
      <c r="R12" s="1">
        <v>43.00857</v>
      </c>
      <c r="S12" s="1">
        <v>45.301072</v>
      </c>
      <c r="T12" s="1">
        <v>48.533041</v>
      </c>
      <c r="U12" s="1">
        <v>50.014543</v>
      </c>
      <c r="V12" s="1">
        <v>43.936461</v>
      </c>
      <c r="W12" s="1">
        <v>52.039873</v>
      </c>
      <c r="X12" s="1">
        <v>51.341925</v>
      </c>
      <c r="Y12" s="1">
        <v>36.911494</v>
      </c>
      <c r="Z12" s="1">
        <v>34.263088</v>
      </c>
      <c r="AA12" s="1">
        <v>37.106657</v>
      </c>
      <c r="AB12" s="1">
        <v>35.248013</v>
      </c>
      <c r="AC12" s="1">
        <v>44.585682</v>
      </c>
      <c r="AD12" s="1">
        <v>51.935411</v>
      </c>
      <c r="AE12" s="1">
        <v>73.499093</v>
      </c>
      <c r="AF12" s="1">
        <v>66.195647</v>
      </c>
      <c r="AG12" s="1">
        <v>56.362182</v>
      </c>
      <c r="AH12" s="1">
        <v>52.670972</v>
      </c>
      <c r="AI12" s="1">
        <v>60.757818</v>
      </c>
      <c r="AJ12" s="1">
        <v>73.663227</v>
      </c>
      <c r="AK12" s="1">
        <v>85.767462</v>
      </c>
      <c r="AL12" s="1">
        <v>86.694142</v>
      </c>
      <c r="AM12" s="1">
        <v>86.606287</v>
      </c>
      <c r="AN12" s="1">
        <v>84.673319</v>
      </c>
      <c r="AO12" s="1">
        <v>56.979151</v>
      </c>
      <c r="AP12" s="1">
        <v>59.087435</v>
      </c>
      <c r="AQ12" s="1"/>
      <c r="AR12">
        <v>54.623941</v>
      </c>
      <c r="AS12">
        <v>44.829693</v>
      </c>
      <c r="AT12">
        <v>59.23339</v>
      </c>
      <c r="AU12">
        <v>60.034546</v>
      </c>
      <c r="AV12">
        <v>52.741468</v>
      </c>
      <c r="AW12">
        <v>47.379499</v>
      </c>
      <c r="AX12">
        <v>55.789664</v>
      </c>
      <c r="AY12">
        <v>59.178657</v>
      </c>
      <c r="AZ12">
        <v>55.993585</v>
      </c>
      <c r="BA12">
        <v>58.673603</v>
      </c>
      <c r="BB12">
        <v>54.538604</v>
      </c>
      <c r="BC12">
        <v>54.826832</v>
      </c>
      <c r="BD12">
        <v>56.470035</v>
      </c>
      <c r="BE12">
        <v>64.96076</v>
      </c>
      <c r="BF12">
        <v>74.046472</v>
      </c>
      <c r="BG12">
        <v>79.03971</v>
      </c>
      <c r="BH12">
        <v>81.462463</v>
      </c>
      <c r="BI12">
        <v>80.099692</v>
      </c>
      <c r="BJ12">
        <v>83.521458</v>
      </c>
      <c r="BK12">
        <v>79.076288</v>
      </c>
      <c r="BL12">
        <v>69.358846</v>
      </c>
      <c r="BM12">
        <v>71.202662</v>
      </c>
      <c r="BN12">
        <v>70.436303</v>
      </c>
      <c r="BO12">
        <v>47.303046</v>
      </c>
      <c r="BP12">
        <v>42.425657</v>
      </c>
      <c r="BQ12">
        <v>41.604819</v>
      </c>
      <c r="BR12">
        <v>49.853367</v>
      </c>
      <c r="BS12">
        <v>50.385923</v>
      </c>
      <c r="BT12">
        <v>51.843062</v>
      </c>
      <c r="BU12">
        <v>68.873401</v>
      </c>
      <c r="BV12">
        <v>68.241984</v>
      </c>
      <c r="BW12">
        <v>55.796127</v>
      </c>
      <c r="BX12">
        <v>53.654753</v>
      </c>
      <c r="BY12">
        <v>51.262615</v>
      </c>
      <c r="BZ12">
        <v>56.892476</v>
      </c>
      <c r="CA12">
        <v>62.01159</v>
      </c>
      <c r="CB12">
        <v>68.121505</v>
      </c>
      <c r="CC12">
        <v>68.910066</v>
      </c>
      <c r="CD12">
        <v>69.343162</v>
      </c>
      <c r="CE12">
        <v>41.784788</v>
      </c>
      <c r="CF12">
        <v>42.947929</v>
      </c>
    </row>
    <row r="13" spans="1:83" ht="12.75">
      <c r="A13" t="s">
        <v>547</v>
      </c>
      <c r="B13" s="1">
        <v>120.62538</v>
      </c>
      <c r="C13" s="1">
        <v>102.74276</v>
      </c>
      <c r="D13" s="1">
        <v>101.78726</v>
      </c>
      <c r="E13" s="1">
        <v>111.89089</v>
      </c>
      <c r="F13" s="1">
        <v>122.7934</v>
      </c>
      <c r="G13" s="1">
        <v>77.26858</v>
      </c>
      <c r="H13" s="1">
        <v>70.91341</v>
      </c>
      <c r="I13" s="1">
        <v>77.33425</v>
      </c>
      <c r="J13" s="1">
        <v>75.15619</v>
      </c>
      <c r="K13" s="1">
        <v>71.753783</v>
      </c>
      <c r="L13" s="1">
        <v>67.656754</v>
      </c>
      <c r="M13" s="1">
        <v>70.71104</v>
      </c>
      <c r="N13" s="1">
        <v>75.544621</v>
      </c>
      <c r="O13" s="1">
        <v>85.309501</v>
      </c>
      <c r="P13" s="1">
        <v>95.989288</v>
      </c>
      <c r="Q13" s="1">
        <v>98.368379</v>
      </c>
      <c r="R13" s="1">
        <v>95.67971</v>
      </c>
      <c r="S13" s="1">
        <v>99.920146</v>
      </c>
      <c r="T13" s="1">
        <v>110.00085</v>
      </c>
      <c r="U13" s="1">
        <v>130.06926</v>
      </c>
      <c r="V13" s="1">
        <v>120.1083</v>
      </c>
      <c r="W13" s="1">
        <v>95.386605</v>
      </c>
      <c r="X13" s="1">
        <v>83.68911</v>
      </c>
      <c r="Y13" s="1">
        <v>77.32202</v>
      </c>
      <c r="Z13" s="1">
        <v>56.965746</v>
      </c>
      <c r="AA13" s="1">
        <v>52.42756</v>
      </c>
      <c r="AB13" s="1">
        <v>64.40049</v>
      </c>
      <c r="AC13" s="1">
        <v>74.793763</v>
      </c>
      <c r="AD13" s="1">
        <v>72.333155</v>
      </c>
      <c r="AE13" s="1">
        <v>73.081805</v>
      </c>
      <c r="AF13" s="1">
        <v>81.11813</v>
      </c>
      <c r="AG13" s="1">
        <v>67.671251</v>
      </c>
      <c r="AH13" s="1">
        <v>71.829073</v>
      </c>
      <c r="AI13" s="1">
        <v>77.796127</v>
      </c>
      <c r="AJ13" s="1">
        <v>59.960918</v>
      </c>
      <c r="AK13" s="1">
        <v>60.720381</v>
      </c>
      <c r="AL13" s="1">
        <v>61.577284</v>
      </c>
      <c r="AM13" s="1">
        <v>46.281313</v>
      </c>
      <c r="AN13" s="1">
        <v>59.024366</v>
      </c>
      <c r="AO13" s="1">
        <v>46.21972</v>
      </c>
      <c r="AP13" s="1">
        <v>36.539328</v>
      </c>
      <c r="AQ13" s="1"/>
      <c r="AR13">
        <v>29.211924</v>
      </c>
      <c r="AS13">
        <v>29.573157</v>
      </c>
      <c r="AT13">
        <v>29.701216</v>
      </c>
      <c r="AU13">
        <v>30.248205</v>
      </c>
      <c r="AV13">
        <v>31.121357</v>
      </c>
      <c r="AW13">
        <v>31.82121</v>
      </c>
      <c r="AX13">
        <v>36.252439</v>
      </c>
      <c r="AY13">
        <v>31.899207</v>
      </c>
      <c r="AZ13">
        <v>29.32947</v>
      </c>
      <c r="BA13">
        <v>25.419019</v>
      </c>
      <c r="BB13">
        <v>28.551294</v>
      </c>
      <c r="BC13">
        <v>32.088397</v>
      </c>
      <c r="BD13">
        <v>36.122396</v>
      </c>
      <c r="BE13">
        <v>37.658585</v>
      </c>
      <c r="BF13">
        <v>39.252088</v>
      </c>
      <c r="BG13">
        <v>39.702632</v>
      </c>
      <c r="BH13">
        <v>37.497238</v>
      </c>
      <c r="BI13">
        <v>44.178912</v>
      </c>
      <c r="BJ13">
        <v>44.582231</v>
      </c>
      <c r="BK13">
        <v>42.985612</v>
      </c>
      <c r="BL13">
        <v>43.216842</v>
      </c>
      <c r="BM13">
        <v>40.877508</v>
      </c>
      <c r="BN13">
        <v>34.54239</v>
      </c>
      <c r="BO13">
        <v>37.105856</v>
      </c>
      <c r="BP13">
        <v>35.750239</v>
      </c>
      <c r="BQ13">
        <v>25.992097</v>
      </c>
      <c r="BR13">
        <v>27.824775</v>
      </c>
      <c r="BS13">
        <v>27.199829</v>
      </c>
      <c r="BT13">
        <v>34.648645</v>
      </c>
      <c r="BU13">
        <v>39.593944</v>
      </c>
      <c r="BV13">
        <v>46.348961</v>
      </c>
      <c r="BW13">
        <v>44.210956</v>
      </c>
      <c r="BX13">
        <v>43.458769</v>
      </c>
      <c r="BY13">
        <v>43.247344</v>
      </c>
      <c r="BZ13">
        <v>42.164933</v>
      </c>
      <c r="CA13">
        <v>43.180338</v>
      </c>
      <c r="CB13">
        <v>39.670437</v>
      </c>
      <c r="CC13">
        <v>48.299721</v>
      </c>
      <c r="CD13">
        <v>41.915635</v>
      </c>
      <c r="CE13">
        <v>38.9269</v>
      </c>
    </row>
    <row r="14" spans="1:82" ht="12.75">
      <c r="A14" t="s">
        <v>548</v>
      </c>
      <c r="B14" s="1">
        <v>96.070471</v>
      </c>
      <c r="C14" s="1">
        <v>114.8559</v>
      </c>
      <c r="D14" s="1">
        <v>112.4261</v>
      </c>
      <c r="E14" s="1">
        <v>116.85603</v>
      </c>
      <c r="F14" s="1">
        <v>122.16226</v>
      </c>
      <c r="G14" s="1">
        <v>70.809497</v>
      </c>
      <c r="H14" s="1">
        <v>68.788801</v>
      </c>
      <c r="I14" s="1">
        <v>66.400239</v>
      </c>
      <c r="J14" s="1">
        <v>67.108797</v>
      </c>
      <c r="K14" s="1">
        <v>67.254123</v>
      </c>
      <c r="L14" s="1">
        <v>65.733842</v>
      </c>
      <c r="M14" s="1">
        <v>63.791982</v>
      </c>
      <c r="N14" s="1">
        <v>82.62205</v>
      </c>
      <c r="O14" s="1">
        <v>79.237312</v>
      </c>
      <c r="P14" s="1">
        <v>36.808021</v>
      </c>
      <c r="Q14" s="1">
        <v>103.68151</v>
      </c>
      <c r="R14" s="1">
        <v>85.063255</v>
      </c>
      <c r="S14" s="1">
        <v>83.275531</v>
      </c>
      <c r="T14" s="1">
        <v>92.89619</v>
      </c>
      <c r="U14" s="1">
        <v>114.79213</v>
      </c>
      <c r="V14" s="1">
        <v>121.3728</v>
      </c>
      <c r="W14" s="1">
        <v>111.58347</v>
      </c>
      <c r="X14" s="1">
        <v>82.332256</v>
      </c>
      <c r="Y14" s="1">
        <v>89.580682</v>
      </c>
      <c r="Z14" s="1">
        <v>61.04051</v>
      </c>
      <c r="AA14" s="1">
        <v>54.244035</v>
      </c>
      <c r="AB14" s="1">
        <v>51.50988</v>
      </c>
      <c r="AC14" s="1">
        <v>65.383451</v>
      </c>
      <c r="AD14" s="1">
        <v>63.338583</v>
      </c>
      <c r="AE14" s="1">
        <v>55.452383</v>
      </c>
      <c r="AF14" s="1">
        <v>48.074518</v>
      </c>
      <c r="AG14" s="1">
        <v>44.379657</v>
      </c>
      <c r="AH14" s="1">
        <v>44.116743</v>
      </c>
      <c r="AI14" s="1">
        <v>71.714048</v>
      </c>
      <c r="AJ14" s="1">
        <v>67.113581</v>
      </c>
      <c r="AK14" s="1">
        <v>72.841797</v>
      </c>
      <c r="AL14" s="1">
        <v>75.216401</v>
      </c>
      <c r="AM14" s="1">
        <v>78.702355</v>
      </c>
      <c r="AN14" s="1">
        <v>54.189449</v>
      </c>
      <c r="AO14" s="1">
        <v>41.595161</v>
      </c>
      <c r="AP14" s="1">
        <v>35.059311</v>
      </c>
      <c r="AQ14" s="1"/>
      <c r="AR14">
        <v>25.306743</v>
      </c>
      <c r="AS14">
        <v>25.376285</v>
      </c>
      <c r="AT14">
        <v>24.494859</v>
      </c>
      <c r="AU14">
        <v>28.340467</v>
      </c>
      <c r="AV14">
        <v>30.647304</v>
      </c>
      <c r="AW14">
        <v>31.387105</v>
      </c>
      <c r="AX14">
        <v>31.991729</v>
      </c>
      <c r="AY14">
        <v>29.921159</v>
      </c>
      <c r="AZ14">
        <v>31.606403</v>
      </c>
      <c r="BA14">
        <v>29.36642</v>
      </c>
      <c r="BB14">
        <v>26.906085</v>
      </c>
      <c r="BC14">
        <v>26.536399</v>
      </c>
      <c r="BD14">
        <v>29.982859</v>
      </c>
      <c r="BE14">
        <v>32.465492</v>
      </c>
      <c r="BF14">
        <v>33.178782</v>
      </c>
      <c r="BG14">
        <v>41.8718</v>
      </c>
      <c r="BH14">
        <v>40.032907</v>
      </c>
      <c r="BI14">
        <v>38.691106</v>
      </c>
      <c r="BJ14">
        <v>44.226616</v>
      </c>
      <c r="BK14">
        <v>50.413224</v>
      </c>
      <c r="BL14">
        <v>54.564284</v>
      </c>
      <c r="BM14">
        <v>43.602333</v>
      </c>
      <c r="BN14">
        <v>40.560743</v>
      </c>
      <c r="BO14">
        <v>36.409959</v>
      </c>
      <c r="BP14">
        <v>31.534301</v>
      </c>
      <c r="BQ14">
        <v>37.854749</v>
      </c>
      <c r="BR14">
        <v>47.586232</v>
      </c>
      <c r="BS14">
        <v>50.804742</v>
      </c>
      <c r="BT14">
        <v>50.39856</v>
      </c>
      <c r="BU14">
        <v>46.367643</v>
      </c>
      <c r="BV14">
        <v>56.393231</v>
      </c>
      <c r="BW14">
        <v>47.36928</v>
      </c>
      <c r="BX14">
        <v>49.221307</v>
      </c>
      <c r="BY14">
        <v>44.464986</v>
      </c>
      <c r="BZ14">
        <v>26.478228</v>
      </c>
      <c r="CA14">
        <v>34.503814</v>
      </c>
      <c r="CB14">
        <v>34.131748</v>
      </c>
      <c r="CC14">
        <v>31.368674</v>
      </c>
      <c r="CD14">
        <v>32.822061</v>
      </c>
    </row>
    <row r="15" spans="1:84" ht="12.75">
      <c r="A15" t="s">
        <v>549</v>
      </c>
      <c r="B15" s="1">
        <v>67.159442</v>
      </c>
      <c r="C15" s="1">
        <v>78.447171</v>
      </c>
      <c r="D15" s="1">
        <v>86.120057</v>
      </c>
      <c r="E15" s="1">
        <v>71.089809</v>
      </c>
      <c r="F15" s="1">
        <v>72.999695</v>
      </c>
      <c r="G15" s="1">
        <v>78.557527</v>
      </c>
      <c r="H15" s="1">
        <v>70.867535</v>
      </c>
      <c r="I15" s="1">
        <v>87.492909</v>
      </c>
      <c r="J15" s="1">
        <v>91.308905</v>
      </c>
      <c r="K15" s="1">
        <v>76.924829</v>
      </c>
      <c r="L15" s="1">
        <v>87.464828</v>
      </c>
      <c r="M15" s="1">
        <v>77.256403</v>
      </c>
      <c r="N15" s="1">
        <v>93.377651</v>
      </c>
      <c r="O15" s="1">
        <v>115.09158</v>
      </c>
      <c r="P15" s="1">
        <v>110.76996</v>
      </c>
      <c r="Q15" s="1">
        <v>130.52218</v>
      </c>
      <c r="R15" s="1">
        <v>121.14295</v>
      </c>
      <c r="S15" s="1">
        <v>160.14102</v>
      </c>
      <c r="T15" s="1">
        <v>152.198</v>
      </c>
      <c r="U15" s="1">
        <v>170.71531</v>
      </c>
      <c r="V15" s="1">
        <v>118.36312</v>
      </c>
      <c r="W15" s="1">
        <v>95.727571</v>
      </c>
      <c r="X15" s="1">
        <v>83.990133</v>
      </c>
      <c r="Y15" s="1">
        <v>81.751928</v>
      </c>
      <c r="Z15" s="1">
        <v>79.284722</v>
      </c>
      <c r="AA15" s="1">
        <v>77.019441</v>
      </c>
      <c r="AB15" s="1">
        <v>109.67974</v>
      </c>
      <c r="AC15" s="1">
        <v>132.18491</v>
      </c>
      <c r="AD15" s="1">
        <v>139.24474</v>
      </c>
      <c r="AE15" s="1">
        <v>127.32422</v>
      </c>
      <c r="AF15" s="1">
        <v>143.09987</v>
      </c>
      <c r="AG15" s="1">
        <v>130.24527</v>
      </c>
      <c r="AH15" s="1">
        <v>136.60121</v>
      </c>
      <c r="AI15" s="1">
        <v>127.62548</v>
      </c>
      <c r="AJ15" s="1">
        <v>77.611495</v>
      </c>
      <c r="AK15" s="1">
        <v>103.90558</v>
      </c>
      <c r="AL15" s="1">
        <v>108.43863</v>
      </c>
      <c r="AM15" s="1">
        <v>97.615002</v>
      </c>
      <c r="AN15" s="1">
        <v>104.1768</v>
      </c>
      <c r="AO15" s="1">
        <v>98.397774</v>
      </c>
      <c r="AP15" s="1">
        <v>72.700457</v>
      </c>
      <c r="AQ15" s="1"/>
      <c r="AR15">
        <v>90.536092</v>
      </c>
      <c r="AS15">
        <v>88.306934</v>
      </c>
      <c r="AT15">
        <v>83.272433</v>
      </c>
      <c r="AU15">
        <v>83.029413</v>
      </c>
      <c r="AV15">
        <v>82.971139</v>
      </c>
      <c r="AW15">
        <v>83.60378</v>
      </c>
      <c r="AX15">
        <v>84.501809</v>
      </c>
      <c r="AY15">
        <v>87.028327</v>
      </c>
      <c r="AZ15">
        <v>87.680034</v>
      </c>
      <c r="BA15">
        <v>87.177488</v>
      </c>
      <c r="BB15">
        <v>89.664272</v>
      </c>
      <c r="BC15">
        <v>91.636713</v>
      </c>
      <c r="BD15">
        <v>94.592531</v>
      </c>
      <c r="BE15">
        <v>95.686633</v>
      </c>
      <c r="BF15">
        <v>99.892088</v>
      </c>
      <c r="BG15">
        <v>96.687997</v>
      </c>
      <c r="BH15">
        <v>102.66705</v>
      </c>
      <c r="BI15">
        <v>97.70867</v>
      </c>
      <c r="BJ15">
        <v>92.462074</v>
      </c>
      <c r="BK15">
        <v>90.426086</v>
      </c>
      <c r="BL15">
        <v>91.050795</v>
      </c>
      <c r="BM15">
        <v>90.490883</v>
      </c>
      <c r="BN15">
        <v>90.424878</v>
      </c>
      <c r="BO15">
        <v>92.651127</v>
      </c>
      <c r="BP15">
        <v>89.262718</v>
      </c>
      <c r="BQ15">
        <v>85.102097</v>
      </c>
      <c r="BR15">
        <v>84.930602</v>
      </c>
      <c r="BS15">
        <v>89.28021</v>
      </c>
      <c r="BT15">
        <v>96.704091</v>
      </c>
      <c r="BU15">
        <v>101.62629</v>
      </c>
      <c r="BV15">
        <v>103.36614</v>
      </c>
      <c r="BW15">
        <v>105.54036</v>
      </c>
      <c r="BX15">
        <v>98.862661</v>
      </c>
      <c r="BY15">
        <v>92.823818</v>
      </c>
      <c r="BZ15">
        <v>87.134141</v>
      </c>
      <c r="CA15">
        <v>86.220696</v>
      </c>
      <c r="CB15">
        <v>86.224021</v>
      </c>
      <c r="CC15">
        <v>84.566698</v>
      </c>
      <c r="CD15">
        <v>78.479789</v>
      </c>
      <c r="CE15">
        <v>78.287981</v>
      </c>
      <c r="CF15">
        <v>79.270532</v>
      </c>
    </row>
    <row r="16" spans="1:84" ht="12.75">
      <c r="A16" t="s">
        <v>550</v>
      </c>
      <c r="B16" s="1">
        <v>99.452561</v>
      </c>
      <c r="C16" s="1">
        <v>90.732398</v>
      </c>
      <c r="D16" s="1">
        <v>88.912007</v>
      </c>
      <c r="E16" s="1">
        <v>89.843638</v>
      </c>
      <c r="F16" s="1">
        <v>92.394868</v>
      </c>
      <c r="G16" s="1">
        <v>95.453677</v>
      </c>
      <c r="H16" s="1">
        <v>97.739564</v>
      </c>
      <c r="I16" s="1">
        <v>97.881139</v>
      </c>
      <c r="J16" s="1">
        <v>96.426984</v>
      </c>
      <c r="K16" s="1">
        <v>95.683592</v>
      </c>
      <c r="L16" s="1">
        <v>99.259585</v>
      </c>
      <c r="M16" s="1">
        <v>103.8299</v>
      </c>
      <c r="N16" s="1">
        <v>110.01861</v>
      </c>
      <c r="O16" s="1">
        <v>111.91979</v>
      </c>
      <c r="P16" s="1">
        <v>118.27882</v>
      </c>
      <c r="Q16" s="1">
        <v>115.89674</v>
      </c>
      <c r="R16" s="1">
        <v>120.63442</v>
      </c>
      <c r="S16" s="1">
        <v>115.92792</v>
      </c>
      <c r="T16" s="1">
        <v>105.68111</v>
      </c>
      <c r="U16" s="1">
        <v>97.317616</v>
      </c>
      <c r="V16" s="1">
        <v>95.143132</v>
      </c>
      <c r="W16" s="1">
        <v>90.236771</v>
      </c>
      <c r="X16" s="1">
        <v>88.371628</v>
      </c>
      <c r="Y16" s="1">
        <v>85.856387</v>
      </c>
      <c r="Z16" s="1">
        <v>80.187708</v>
      </c>
      <c r="AA16" s="1">
        <v>74.694333</v>
      </c>
      <c r="AB16" s="1">
        <v>74.345284</v>
      </c>
      <c r="AC16" s="1">
        <v>77.78231</v>
      </c>
      <c r="AD16" s="1">
        <v>83.077321</v>
      </c>
      <c r="AE16" s="1">
        <v>85.063966</v>
      </c>
      <c r="AF16" s="1">
        <v>85.739686</v>
      </c>
      <c r="AG16" s="1">
        <v>81.61227</v>
      </c>
      <c r="AH16" s="1">
        <v>78.757193</v>
      </c>
      <c r="AI16" s="1">
        <v>73.831638</v>
      </c>
      <c r="AJ16" s="1">
        <v>71.000115</v>
      </c>
      <c r="AK16" s="1">
        <v>70.234387</v>
      </c>
      <c r="AL16" s="1">
        <v>70.037871</v>
      </c>
      <c r="AM16" s="1">
        <v>68.98415</v>
      </c>
      <c r="AN16" s="1">
        <v>66.023434</v>
      </c>
      <c r="AO16" s="1">
        <v>65.823994</v>
      </c>
      <c r="AP16" s="1">
        <v>63.877092</v>
      </c>
      <c r="AQ16" s="1"/>
      <c r="AR16">
        <v>52.357116</v>
      </c>
      <c r="AS16">
        <v>53.580285</v>
      </c>
      <c r="AT16">
        <v>56.051028</v>
      </c>
      <c r="AU16">
        <v>57.983357</v>
      </c>
      <c r="AV16">
        <v>59.531603</v>
      </c>
      <c r="AW16">
        <v>61.148022</v>
      </c>
      <c r="AX16">
        <v>62.279731</v>
      </c>
      <c r="AY16">
        <v>63.305025</v>
      </c>
      <c r="AZ16">
        <v>62.819794</v>
      </c>
      <c r="BA16">
        <v>62.222318</v>
      </c>
      <c r="BB16">
        <v>61.552541</v>
      </c>
      <c r="BC16">
        <v>66.884626</v>
      </c>
      <c r="BD16">
        <v>75.266709</v>
      </c>
      <c r="BE16">
        <v>94.557751</v>
      </c>
      <c r="BF16">
        <v>101.80387</v>
      </c>
      <c r="BG16">
        <v>113.70891</v>
      </c>
      <c r="BH16">
        <v>114.35997</v>
      </c>
      <c r="BI16">
        <v>113.89473</v>
      </c>
      <c r="BJ16">
        <v>144.61792</v>
      </c>
      <c r="BK16">
        <v>149.71831</v>
      </c>
      <c r="BL16">
        <v>141.61397</v>
      </c>
      <c r="BM16">
        <v>116.85563</v>
      </c>
      <c r="BN16">
        <v>111.66185</v>
      </c>
      <c r="BO16">
        <v>106.96855</v>
      </c>
      <c r="BP16">
        <v>95.305473</v>
      </c>
      <c r="BQ16">
        <v>90.980956</v>
      </c>
      <c r="BR16">
        <v>122.62635</v>
      </c>
      <c r="BS16">
        <v>144.83386</v>
      </c>
      <c r="BT16">
        <v>145.70254</v>
      </c>
      <c r="BU16">
        <v>129.63034</v>
      </c>
      <c r="BV16">
        <v>154.25533</v>
      </c>
      <c r="BW16">
        <v>151.27212</v>
      </c>
      <c r="BX16">
        <v>156.353</v>
      </c>
      <c r="BY16">
        <v>150.64654</v>
      </c>
      <c r="BZ16">
        <v>161.75133</v>
      </c>
      <c r="CA16">
        <v>186.68504</v>
      </c>
      <c r="CB16">
        <v>176.53404</v>
      </c>
      <c r="CC16">
        <v>148.27731</v>
      </c>
      <c r="CD16">
        <v>145.63509</v>
      </c>
      <c r="CE16">
        <v>138.74947</v>
      </c>
      <c r="CF16">
        <v>123.6129</v>
      </c>
    </row>
    <row r="17" spans="1:84" ht="12.75">
      <c r="A17" t="s">
        <v>619</v>
      </c>
      <c r="B17" s="1">
        <v>35.36921</v>
      </c>
      <c r="C17" s="1">
        <v>35.477608</v>
      </c>
      <c r="D17" s="1">
        <v>39.882144</v>
      </c>
      <c r="E17" s="1">
        <v>39.174084</v>
      </c>
      <c r="F17" s="1">
        <v>38.94073</v>
      </c>
      <c r="G17" s="1">
        <v>38.971245</v>
      </c>
      <c r="H17" s="1">
        <v>37.116429</v>
      </c>
      <c r="I17" s="1">
        <v>37.438743</v>
      </c>
      <c r="J17" s="1">
        <v>36.499016</v>
      </c>
      <c r="K17" s="1">
        <v>36.034866</v>
      </c>
      <c r="L17" s="1">
        <v>35.660484</v>
      </c>
      <c r="M17" s="1">
        <v>43.871595</v>
      </c>
      <c r="N17" s="1">
        <v>51.933739</v>
      </c>
      <c r="O17" s="1">
        <v>93.079962</v>
      </c>
      <c r="P17" s="1">
        <v>81.750743</v>
      </c>
      <c r="Q17" s="1">
        <v>87.750946</v>
      </c>
      <c r="R17" s="1">
        <v>79.152354</v>
      </c>
      <c r="S17" s="1">
        <v>72.540049</v>
      </c>
      <c r="T17" s="1">
        <v>79.606465</v>
      </c>
      <c r="U17" s="1">
        <v>85.023364</v>
      </c>
      <c r="V17" s="1">
        <v>80.549494</v>
      </c>
      <c r="W17" s="1">
        <v>68.646194</v>
      </c>
      <c r="X17" s="1">
        <v>60.955611</v>
      </c>
      <c r="Y17" s="1">
        <v>52.946305</v>
      </c>
      <c r="Z17" s="1">
        <v>52.860152</v>
      </c>
      <c r="AA17" s="1">
        <v>49.345896</v>
      </c>
      <c r="AB17" s="1">
        <v>59.798973</v>
      </c>
      <c r="AC17" s="1">
        <v>69.345713</v>
      </c>
      <c r="AD17" s="1">
        <v>70.815495</v>
      </c>
      <c r="AE17" s="1">
        <v>65.61103</v>
      </c>
      <c r="AF17" s="1">
        <v>73.271976</v>
      </c>
      <c r="AG17" s="1">
        <v>70.459895</v>
      </c>
      <c r="AH17" s="1">
        <v>78.011759</v>
      </c>
      <c r="AI17" s="1">
        <v>72.208597</v>
      </c>
      <c r="AJ17" s="1">
        <v>75.594316</v>
      </c>
      <c r="AK17" s="1">
        <v>82.906404</v>
      </c>
      <c r="AL17" s="1">
        <v>79.215763</v>
      </c>
      <c r="AM17" s="1">
        <v>47.603167</v>
      </c>
      <c r="AN17" s="1">
        <v>47.610599</v>
      </c>
      <c r="AO17" s="1">
        <v>48.060125</v>
      </c>
      <c r="AP17" s="1">
        <v>41.215415</v>
      </c>
      <c r="AQ17" s="1"/>
      <c r="AR17">
        <v>84.295176</v>
      </c>
      <c r="AS17">
        <v>82.701394</v>
      </c>
      <c r="AT17">
        <v>104.75151</v>
      </c>
      <c r="AU17">
        <v>100.24506</v>
      </c>
      <c r="AV17">
        <v>86.275771</v>
      </c>
      <c r="AW17">
        <v>82.350317</v>
      </c>
      <c r="AX17">
        <v>66.369643</v>
      </c>
      <c r="AY17">
        <v>67.021947</v>
      </c>
      <c r="AZ17">
        <v>63.670701</v>
      </c>
      <c r="BA17">
        <v>65.492746</v>
      </c>
      <c r="BB17">
        <v>67.01615</v>
      </c>
      <c r="BC17">
        <v>69.354568</v>
      </c>
      <c r="BD17">
        <v>73.627066</v>
      </c>
      <c r="BE17">
        <v>116.78699</v>
      </c>
      <c r="BF17">
        <v>72.620144</v>
      </c>
      <c r="BG17">
        <v>54.933743</v>
      </c>
      <c r="BH17">
        <v>62.56985</v>
      </c>
      <c r="BI17">
        <v>72.590548</v>
      </c>
      <c r="BJ17">
        <v>69.449138</v>
      </c>
      <c r="BK17">
        <v>74.839198</v>
      </c>
      <c r="BL17">
        <v>93.357718</v>
      </c>
      <c r="BM17">
        <v>94.125661</v>
      </c>
      <c r="BN17">
        <v>80.721441</v>
      </c>
      <c r="BO17">
        <v>65.263547</v>
      </c>
      <c r="BP17">
        <v>58.241343</v>
      </c>
      <c r="BQ17">
        <v>44.88428</v>
      </c>
      <c r="BR17">
        <v>43.612455</v>
      </c>
      <c r="BS17">
        <v>44.848383</v>
      </c>
      <c r="BT17">
        <v>44.327645</v>
      </c>
      <c r="BU17">
        <v>44.319438</v>
      </c>
      <c r="BV17">
        <v>47.345689</v>
      </c>
      <c r="BW17">
        <v>48.394797</v>
      </c>
      <c r="BX17">
        <v>51.535716</v>
      </c>
      <c r="BY17">
        <v>50.272273</v>
      </c>
      <c r="BZ17">
        <v>51.292926</v>
      </c>
      <c r="CA17">
        <v>57.070133</v>
      </c>
      <c r="CB17">
        <v>56.714467</v>
      </c>
      <c r="CC17">
        <v>55.584172</v>
      </c>
      <c r="CD17">
        <v>51.652812</v>
      </c>
      <c r="CE17">
        <v>47.687316</v>
      </c>
      <c r="CF17">
        <v>46.043129</v>
      </c>
    </row>
    <row r="18" spans="1:84" ht="12.75">
      <c r="A18" t="s">
        <v>551</v>
      </c>
      <c r="B18" s="1">
        <v>50.509314</v>
      </c>
      <c r="C18" s="1">
        <v>51.227781</v>
      </c>
      <c r="D18" s="1">
        <v>54.337087</v>
      </c>
      <c r="E18" s="1">
        <v>54.14072</v>
      </c>
      <c r="F18" s="1">
        <v>55.558481</v>
      </c>
      <c r="G18" s="1">
        <v>56.684392</v>
      </c>
      <c r="H18" s="1">
        <v>56.376669</v>
      </c>
      <c r="I18" s="1">
        <v>69.634074</v>
      </c>
      <c r="J18" s="1">
        <v>54.174923</v>
      </c>
      <c r="K18" s="1">
        <v>49.91464</v>
      </c>
      <c r="L18" s="1">
        <v>48.069515</v>
      </c>
      <c r="M18" s="1">
        <v>49.730047</v>
      </c>
      <c r="N18" s="1">
        <v>54.60314</v>
      </c>
      <c r="O18" s="1">
        <v>66.102866</v>
      </c>
      <c r="P18" s="1">
        <v>73.927192</v>
      </c>
      <c r="Q18" s="1">
        <v>95.588546</v>
      </c>
      <c r="R18" s="1">
        <v>88.78394</v>
      </c>
      <c r="S18" s="1">
        <v>91.493724</v>
      </c>
      <c r="T18" s="1">
        <v>99.674362</v>
      </c>
      <c r="U18" s="1">
        <v>112.30752</v>
      </c>
      <c r="V18" s="1">
        <v>121.07578</v>
      </c>
      <c r="W18" s="1">
        <v>99.751572</v>
      </c>
      <c r="X18" s="1">
        <v>53.060305</v>
      </c>
      <c r="Y18" s="1">
        <v>54.583285</v>
      </c>
      <c r="Z18" s="1">
        <v>49.454348</v>
      </c>
      <c r="AA18" s="1">
        <v>78.086244</v>
      </c>
      <c r="AB18" s="1">
        <v>81.824677</v>
      </c>
      <c r="AC18" s="1">
        <v>85.745086</v>
      </c>
      <c r="AD18" s="1">
        <v>75.069707</v>
      </c>
      <c r="AE18" s="1">
        <v>79.410093</v>
      </c>
      <c r="AF18" s="1">
        <v>95.467385</v>
      </c>
      <c r="AG18" s="1">
        <v>85.895935</v>
      </c>
      <c r="AH18" s="1">
        <v>90.09541</v>
      </c>
      <c r="AI18" s="1">
        <v>85.664478</v>
      </c>
      <c r="AJ18" s="1">
        <v>61.63933</v>
      </c>
      <c r="AK18" s="1">
        <v>65.315002</v>
      </c>
      <c r="AL18" s="1">
        <v>66.450486</v>
      </c>
      <c r="AM18" s="1">
        <v>66.818515</v>
      </c>
      <c r="AN18" s="1">
        <v>63.416389</v>
      </c>
      <c r="AO18" s="1"/>
      <c r="AP18" s="1"/>
      <c r="AQ18" s="1"/>
      <c r="AR18">
        <v>26.675925</v>
      </c>
      <c r="AS18">
        <v>29.099784</v>
      </c>
      <c r="AT18">
        <v>29.71228</v>
      </c>
      <c r="AU18">
        <v>28.649003</v>
      </c>
      <c r="AV18">
        <v>27.713132</v>
      </c>
      <c r="AW18">
        <v>30.78816</v>
      </c>
      <c r="AX18">
        <v>29.176768</v>
      </c>
      <c r="AY18">
        <v>29.063157</v>
      </c>
      <c r="AZ18">
        <v>28.838377</v>
      </c>
      <c r="BA18">
        <v>25.362275</v>
      </c>
      <c r="BB18">
        <v>22.455434</v>
      </c>
      <c r="BC18">
        <v>24.304616</v>
      </c>
      <c r="BD18">
        <v>26.737609</v>
      </c>
      <c r="BE18">
        <v>31.735378</v>
      </c>
      <c r="BF18">
        <v>32.720858</v>
      </c>
      <c r="BG18">
        <v>37.881182</v>
      </c>
      <c r="BH18">
        <v>34.763616</v>
      </c>
      <c r="BI18">
        <v>38.60118</v>
      </c>
      <c r="BJ18">
        <v>43.226133</v>
      </c>
      <c r="BK18">
        <v>46.907596</v>
      </c>
      <c r="BL18">
        <v>64.030486</v>
      </c>
      <c r="BM18">
        <v>48.282565</v>
      </c>
      <c r="BN18">
        <v>40.939909</v>
      </c>
      <c r="BO18">
        <v>36.422386</v>
      </c>
      <c r="BP18">
        <v>32.07066</v>
      </c>
      <c r="BQ18">
        <v>29.880044</v>
      </c>
      <c r="BR18">
        <v>39.063526</v>
      </c>
      <c r="BS18">
        <v>43.565362</v>
      </c>
      <c r="BT18">
        <v>44.684797</v>
      </c>
      <c r="BU18">
        <v>43.357942</v>
      </c>
      <c r="BV18">
        <v>49.919273</v>
      </c>
      <c r="BW18">
        <v>42.868607</v>
      </c>
      <c r="BX18">
        <v>43.406881</v>
      </c>
      <c r="BY18">
        <v>39.413384</v>
      </c>
      <c r="BZ18">
        <v>27.83713</v>
      </c>
      <c r="CA18">
        <v>34.044371</v>
      </c>
      <c r="CB18">
        <v>35.321305</v>
      </c>
      <c r="CC18">
        <v>32.166753</v>
      </c>
      <c r="CD18">
        <v>32.095724</v>
      </c>
      <c r="CE18">
        <v>30.56045</v>
      </c>
      <c r="CF18">
        <v>26.825608</v>
      </c>
    </row>
    <row r="19" spans="1:84" ht="12.75">
      <c r="A19" t="s">
        <v>552</v>
      </c>
      <c r="B19" s="1">
        <v>32.433438</v>
      </c>
      <c r="C19" s="1">
        <v>34.369705</v>
      </c>
      <c r="D19" s="1">
        <v>35.078794</v>
      </c>
      <c r="E19" s="1">
        <v>37.149749</v>
      </c>
      <c r="F19" s="1">
        <v>39.699242</v>
      </c>
      <c r="G19" s="1">
        <v>41.109411</v>
      </c>
      <c r="H19" s="1">
        <v>42.797931</v>
      </c>
      <c r="I19" s="1">
        <v>43.336435</v>
      </c>
      <c r="J19" s="1">
        <v>42.253602</v>
      </c>
      <c r="K19" s="1">
        <v>39.686672</v>
      </c>
      <c r="L19" s="1">
        <v>36.814306</v>
      </c>
      <c r="M19" s="1">
        <v>36.118286</v>
      </c>
      <c r="N19" s="1">
        <v>41.674208</v>
      </c>
      <c r="O19" s="1">
        <v>51.250679</v>
      </c>
      <c r="P19" s="1">
        <v>48.892577</v>
      </c>
      <c r="Q19" s="1">
        <v>51.470167000000004</v>
      </c>
      <c r="R19" s="1">
        <v>45.400804</v>
      </c>
      <c r="S19" s="1">
        <v>44.992161</v>
      </c>
      <c r="T19" s="1">
        <v>55.738946</v>
      </c>
      <c r="U19" s="1">
        <v>42.849951</v>
      </c>
      <c r="V19" s="1">
        <v>46.006434</v>
      </c>
      <c r="W19" s="1">
        <v>36.769161</v>
      </c>
      <c r="X19" s="1">
        <v>32.23146</v>
      </c>
      <c r="Y19" s="1">
        <v>29.39137</v>
      </c>
      <c r="Z19" s="1">
        <v>31.4628</v>
      </c>
      <c r="AA19" s="1">
        <v>28.244378</v>
      </c>
      <c r="AB19" s="1">
        <v>29.917828</v>
      </c>
      <c r="AC19" s="1">
        <v>32.598466</v>
      </c>
      <c r="AD19" s="1">
        <v>34.622917</v>
      </c>
      <c r="AE19" s="1">
        <v>32.103108</v>
      </c>
      <c r="AF19" s="1">
        <v>35.296102</v>
      </c>
      <c r="AG19" s="1">
        <v>31.296465</v>
      </c>
      <c r="AH19" s="1">
        <v>36.509271</v>
      </c>
      <c r="AI19" s="1">
        <v>33.35887</v>
      </c>
      <c r="AJ19" s="1">
        <v>25.231682</v>
      </c>
      <c r="AK19" s="1">
        <v>54.333959</v>
      </c>
      <c r="AL19" s="1">
        <v>55.438907</v>
      </c>
      <c r="AM19" s="1">
        <v>53.352586</v>
      </c>
      <c r="AN19" s="1">
        <v>61.880724</v>
      </c>
      <c r="AO19" s="1">
        <v>55.960647</v>
      </c>
      <c r="AP19" s="1">
        <v>48.246483</v>
      </c>
      <c r="AQ19" s="1"/>
      <c r="AR19">
        <v>22.572637</v>
      </c>
      <c r="AS19">
        <v>25.08207</v>
      </c>
      <c r="AT19">
        <v>26.635726</v>
      </c>
      <c r="AU19">
        <v>26.466914</v>
      </c>
      <c r="AV19">
        <v>27.258876</v>
      </c>
      <c r="AW19">
        <v>26.908634</v>
      </c>
      <c r="AX19">
        <v>26.571758</v>
      </c>
      <c r="AY19">
        <v>32.665344</v>
      </c>
      <c r="AZ19">
        <v>32.4939</v>
      </c>
      <c r="BA19">
        <v>31.698603</v>
      </c>
      <c r="BB19">
        <v>29.304882</v>
      </c>
      <c r="BC19">
        <v>29.609181</v>
      </c>
      <c r="BD19">
        <v>35.212261</v>
      </c>
      <c r="BE19">
        <v>41.081752</v>
      </c>
      <c r="BF19">
        <v>37.805569</v>
      </c>
      <c r="BG19">
        <v>40.265918</v>
      </c>
      <c r="BH19">
        <v>44.539337</v>
      </c>
      <c r="BI19">
        <v>34.817921</v>
      </c>
      <c r="BJ19">
        <v>39.863094</v>
      </c>
      <c r="BK19">
        <v>47.43652</v>
      </c>
      <c r="BL19">
        <v>55.139431</v>
      </c>
      <c r="BM19">
        <v>44.616193</v>
      </c>
      <c r="BN19">
        <v>31.686581</v>
      </c>
      <c r="BO19">
        <v>32.707035</v>
      </c>
      <c r="BP19">
        <v>32.571172</v>
      </c>
      <c r="BQ19">
        <v>36.291778</v>
      </c>
      <c r="BR19">
        <v>38.417019</v>
      </c>
      <c r="BS19">
        <v>41.613681</v>
      </c>
      <c r="BT19">
        <v>43.840354</v>
      </c>
      <c r="BU19">
        <v>44.591242</v>
      </c>
      <c r="BV19">
        <v>47.063383</v>
      </c>
      <c r="BW19">
        <v>42.959648</v>
      </c>
      <c r="BX19">
        <v>51.689424</v>
      </c>
      <c r="BY19">
        <v>43.257367</v>
      </c>
      <c r="BZ19">
        <v>23.117154</v>
      </c>
      <c r="CA19">
        <v>29.79622</v>
      </c>
      <c r="CB19">
        <v>30.93047</v>
      </c>
      <c r="CC19">
        <v>26.119821</v>
      </c>
      <c r="CD19">
        <v>25.980826</v>
      </c>
      <c r="CE19">
        <v>25.807668</v>
      </c>
      <c r="CF19">
        <v>20.484005</v>
      </c>
    </row>
    <row r="20" spans="1:84" ht="12.75">
      <c r="A20" t="s">
        <v>19</v>
      </c>
      <c r="B20" s="1">
        <v>41.000999</v>
      </c>
      <c r="C20" s="1">
        <v>50.147456</v>
      </c>
      <c r="D20" s="1">
        <v>40.189144</v>
      </c>
      <c r="E20" s="1">
        <v>41.473819</v>
      </c>
      <c r="F20" s="1">
        <v>51.566464</v>
      </c>
      <c r="G20" s="1">
        <v>60.768672</v>
      </c>
      <c r="H20" s="1">
        <v>100.46482</v>
      </c>
      <c r="I20" s="1">
        <v>79.315521</v>
      </c>
      <c r="J20" s="1">
        <v>72.362795</v>
      </c>
      <c r="K20" s="1">
        <v>73.259951</v>
      </c>
      <c r="L20" s="1">
        <v>79.557977</v>
      </c>
      <c r="M20" s="1">
        <v>83.158782</v>
      </c>
      <c r="N20" s="1">
        <v>83.417731</v>
      </c>
      <c r="O20" s="1">
        <v>81.307763</v>
      </c>
      <c r="P20" s="1">
        <v>269.11043</v>
      </c>
      <c r="Q20" s="1">
        <v>48.076119</v>
      </c>
      <c r="R20" s="1">
        <v>79.889541</v>
      </c>
      <c r="S20" s="1">
        <v>100.6254</v>
      </c>
      <c r="T20" s="1">
        <v>119.05313</v>
      </c>
      <c r="U20" s="1">
        <v>147.33194</v>
      </c>
      <c r="V20" s="1">
        <v>95.12239</v>
      </c>
      <c r="W20" s="1">
        <v>97.264851</v>
      </c>
      <c r="X20" s="1">
        <v>68.379304</v>
      </c>
      <c r="Y20" s="1">
        <v>59.531542</v>
      </c>
      <c r="Z20" s="1">
        <v>55.283618</v>
      </c>
      <c r="AA20" s="1">
        <v>49.730733</v>
      </c>
      <c r="AB20" s="1">
        <v>54.029752</v>
      </c>
      <c r="AC20" s="1">
        <v>57.093287</v>
      </c>
      <c r="AD20" s="1">
        <v>59.123211</v>
      </c>
      <c r="AE20" s="1">
        <v>56.790198</v>
      </c>
      <c r="AF20" s="1">
        <v>58.012438</v>
      </c>
      <c r="AG20" s="1">
        <v>56.218945</v>
      </c>
      <c r="AH20" s="1">
        <v>59.531431</v>
      </c>
      <c r="AI20" s="1">
        <v>56.593489</v>
      </c>
      <c r="AJ20" s="1">
        <v>57.971453</v>
      </c>
      <c r="AK20" s="1">
        <v>58.150175</v>
      </c>
      <c r="AL20" s="1">
        <v>59.072737</v>
      </c>
      <c r="AM20" s="1">
        <v>58.70505</v>
      </c>
      <c r="AN20" s="1">
        <v>54.393333</v>
      </c>
      <c r="AO20" s="1">
        <v>54.786728</v>
      </c>
      <c r="AP20" s="1">
        <v>53.086892</v>
      </c>
      <c r="AQ20" s="1"/>
      <c r="AR20">
        <v>60.464821</v>
      </c>
      <c r="AS20">
        <v>64.246025</v>
      </c>
      <c r="AT20">
        <v>60.433626</v>
      </c>
      <c r="AU20">
        <v>60.961069</v>
      </c>
      <c r="AV20">
        <v>61.682132</v>
      </c>
      <c r="AW20">
        <v>63.305088</v>
      </c>
      <c r="AX20">
        <v>69.879355</v>
      </c>
      <c r="AY20">
        <v>79.214845</v>
      </c>
      <c r="AZ20">
        <v>72.230968</v>
      </c>
      <c r="BA20">
        <v>66.006753</v>
      </c>
      <c r="BB20">
        <v>63.467693</v>
      </c>
      <c r="BC20">
        <v>67.355925</v>
      </c>
      <c r="BD20">
        <v>84.445519</v>
      </c>
      <c r="BE20">
        <v>87.80206</v>
      </c>
      <c r="BF20">
        <v>77.48579</v>
      </c>
      <c r="BG20">
        <v>119.78339</v>
      </c>
      <c r="BH20">
        <v>104.53884</v>
      </c>
      <c r="BI20">
        <v>109.67806</v>
      </c>
      <c r="BJ20">
        <v>95.527218</v>
      </c>
      <c r="BK20">
        <v>111.38728</v>
      </c>
      <c r="BL20">
        <v>102.68318</v>
      </c>
      <c r="BM20">
        <v>110.74273</v>
      </c>
      <c r="BN20">
        <v>53.94126</v>
      </c>
      <c r="BO20">
        <v>60.240624</v>
      </c>
      <c r="BP20">
        <v>55.590532</v>
      </c>
      <c r="BQ20">
        <v>68.897919</v>
      </c>
      <c r="BR20">
        <v>69.897629</v>
      </c>
      <c r="BS20">
        <v>78.668883</v>
      </c>
      <c r="BT20">
        <v>77.497711</v>
      </c>
      <c r="BU20">
        <v>70.646145</v>
      </c>
      <c r="BV20">
        <v>81.307642</v>
      </c>
      <c r="BW20">
        <v>68.230441</v>
      </c>
      <c r="BX20">
        <v>70.259957</v>
      </c>
      <c r="BY20">
        <v>59.024801</v>
      </c>
      <c r="BZ20">
        <v>38.740392</v>
      </c>
      <c r="CA20">
        <v>45.913859</v>
      </c>
      <c r="CB20">
        <v>38.361726</v>
      </c>
      <c r="CC20">
        <v>36.565843</v>
      </c>
      <c r="CD20">
        <v>37.962513</v>
      </c>
      <c r="CE20">
        <v>34.007057</v>
      </c>
      <c r="CF20">
        <v>29.60559</v>
      </c>
    </row>
    <row r="21" spans="1:84" ht="12.75">
      <c r="A21" t="s">
        <v>20</v>
      </c>
      <c r="B21" s="1">
        <v>68.568322</v>
      </c>
      <c r="C21" s="1">
        <v>70.750732</v>
      </c>
      <c r="D21" s="1">
        <v>75.406346</v>
      </c>
      <c r="E21" s="1">
        <v>73.024771</v>
      </c>
      <c r="F21" s="1">
        <v>78.038852</v>
      </c>
      <c r="G21" s="1">
        <v>76.957414</v>
      </c>
      <c r="H21" s="1">
        <v>74.126917</v>
      </c>
      <c r="I21" s="1">
        <v>67.017142</v>
      </c>
      <c r="J21" s="1">
        <v>66.515333</v>
      </c>
      <c r="K21" s="1">
        <v>64.851617</v>
      </c>
      <c r="L21" s="1">
        <v>63.617483</v>
      </c>
      <c r="M21" s="1">
        <v>61.217179</v>
      </c>
      <c r="N21" s="1">
        <v>63.203397</v>
      </c>
      <c r="O21" s="1">
        <v>65.973063</v>
      </c>
      <c r="P21" s="1">
        <v>75.925511</v>
      </c>
      <c r="Q21" s="1">
        <v>61.371698</v>
      </c>
      <c r="R21" s="1">
        <v>65.362661</v>
      </c>
      <c r="S21" s="1">
        <v>81.067079</v>
      </c>
      <c r="T21" s="1">
        <v>81.142236</v>
      </c>
      <c r="U21" s="1">
        <v>87.153508</v>
      </c>
      <c r="V21" s="1">
        <v>89.615904</v>
      </c>
      <c r="W21" s="1">
        <v>90.382557</v>
      </c>
      <c r="X21" s="1">
        <v>85.5894</v>
      </c>
      <c r="Y21" s="1">
        <v>80.521254</v>
      </c>
      <c r="Z21" s="1">
        <v>75.218545</v>
      </c>
      <c r="AA21" s="1">
        <v>71.02353</v>
      </c>
      <c r="AB21" s="1">
        <v>61.918039</v>
      </c>
      <c r="AC21" s="1">
        <v>65.144516</v>
      </c>
      <c r="AD21" s="1">
        <v>70.898837</v>
      </c>
      <c r="AE21" s="1">
        <v>66.372203</v>
      </c>
      <c r="AF21" s="1">
        <v>63.694204</v>
      </c>
      <c r="AG21" s="1">
        <v>56.957767</v>
      </c>
      <c r="AH21" s="1">
        <v>55.918034</v>
      </c>
      <c r="AI21" s="1">
        <v>56.580266</v>
      </c>
      <c r="AJ21" s="1">
        <v>67.423388</v>
      </c>
      <c r="AK21" s="1">
        <v>73.760658</v>
      </c>
      <c r="AL21" s="1">
        <v>69.03244</v>
      </c>
      <c r="AM21" s="1">
        <v>69.564304</v>
      </c>
      <c r="AN21" s="1">
        <v>65.624034</v>
      </c>
      <c r="AO21" s="1">
        <v>58.739169</v>
      </c>
      <c r="AP21" s="1">
        <v>45.983755</v>
      </c>
      <c r="AQ21" s="1"/>
      <c r="AR21">
        <v>47.259111</v>
      </c>
      <c r="AS21">
        <v>49.88585</v>
      </c>
      <c r="AT21">
        <v>50.76171</v>
      </c>
      <c r="AU21">
        <v>47.118438</v>
      </c>
      <c r="AV21">
        <v>53.581695</v>
      </c>
      <c r="AW21">
        <v>51.179066</v>
      </c>
      <c r="AX21">
        <v>43.497384</v>
      </c>
      <c r="AY21">
        <v>43.553312</v>
      </c>
      <c r="AZ21">
        <v>40.354321</v>
      </c>
      <c r="BA21">
        <v>38.8907</v>
      </c>
      <c r="BB21">
        <v>37.681638</v>
      </c>
      <c r="BC21">
        <v>38.173014</v>
      </c>
      <c r="BD21">
        <v>37.057585</v>
      </c>
      <c r="BE21">
        <v>38.77128</v>
      </c>
      <c r="BF21">
        <v>40.359261</v>
      </c>
      <c r="BG21">
        <v>39.086096</v>
      </c>
      <c r="BH21">
        <v>40.541236</v>
      </c>
      <c r="BI21">
        <v>45.102997</v>
      </c>
      <c r="BJ21">
        <v>47.185757</v>
      </c>
      <c r="BK21">
        <v>50.583585</v>
      </c>
      <c r="BL21">
        <v>53.084244</v>
      </c>
      <c r="BM21">
        <v>53.156842</v>
      </c>
      <c r="BN21">
        <v>52.589221</v>
      </c>
      <c r="BO21">
        <v>49.287607</v>
      </c>
      <c r="BP21">
        <v>45.216882</v>
      </c>
      <c r="BQ21">
        <v>38.071983</v>
      </c>
      <c r="BR21">
        <v>33.997529</v>
      </c>
      <c r="BS21">
        <v>33.66059</v>
      </c>
      <c r="BT21">
        <v>32.824638</v>
      </c>
      <c r="BU21">
        <v>30.809116</v>
      </c>
      <c r="BV21">
        <v>29.117242</v>
      </c>
      <c r="BW21">
        <v>28.317016</v>
      </c>
      <c r="BX21">
        <v>29.245697</v>
      </c>
      <c r="BY21">
        <v>31.812486</v>
      </c>
      <c r="BZ21">
        <v>39.126043</v>
      </c>
      <c r="CA21">
        <v>42.10653</v>
      </c>
      <c r="CB21">
        <v>44.02652</v>
      </c>
      <c r="CC21">
        <v>43.7967</v>
      </c>
      <c r="CD21">
        <v>40.564764</v>
      </c>
      <c r="CE21">
        <v>35.193856</v>
      </c>
      <c r="CF21">
        <v>32.786109</v>
      </c>
    </row>
    <row r="22" spans="1:84" ht="12.75">
      <c r="A22" t="s">
        <v>553</v>
      </c>
      <c r="B22" s="1">
        <v>229.23391</v>
      </c>
      <c r="C22" s="1">
        <v>259.92795</v>
      </c>
      <c r="D22" s="1">
        <v>264.9509</v>
      </c>
      <c r="E22" s="1">
        <v>673.20701</v>
      </c>
      <c r="F22" s="1">
        <v>297.26344</v>
      </c>
      <c r="G22" s="1">
        <v>372.81356</v>
      </c>
      <c r="H22" s="1">
        <v>200.80586</v>
      </c>
      <c r="I22" s="1">
        <v>262.82829</v>
      </c>
      <c r="J22" s="1">
        <v>235.58558</v>
      </c>
      <c r="K22" s="1">
        <v>249.73598</v>
      </c>
      <c r="L22" s="1">
        <v>253.54513</v>
      </c>
      <c r="M22" s="1">
        <v>263.28314</v>
      </c>
      <c r="N22" s="1">
        <v>289.84999</v>
      </c>
      <c r="O22" s="1">
        <v>293.25298</v>
      </c>
      <c r="P22" s="1">
        <v>302.15369</v>
      </c>
      <c r="Q22" s="1">
        <v>325.94724</v>
      </c>
      <c r="R22" s="1">
        <v>313.19989</v>
      </c>
      <c r="S22" s="1">
        <v>292.45356</v>
      </c>
      <c r="T22" s="1">
        <v>404.91174</v>
      </c>
      <c r="U22" s="1">
        <v>234.12322</v>
      </c>
      <c r="V22" s="1">
        <v>122.33319</v>
      </c>
      <c r="W22" s="1">
        <v>122.77554</v>
      </c>
      <c r="X22" s="1">
        <v>126.86333</v>
      </c>
      <c r="Y22" s="1">
        <v>94.764044</v>
      </c>
      <c r="Z22" s="1">
        <v>70.395219</v>
      </c>
      <c r="AA22" s="1">
        <v>66.947397</v>
      </c>
      <c r="AB22" s="1">
        <v>82.336035</v>
      </c>
      <c r="AC22" s="1">
        <v>85.285043</v>
      </c>
      <c r="AD22" s="1">
        <v>98.830008</v>
      </c>
      <c r="AE22" s="1">
        <v>87.435067</v>
      </c>
      <c r="AF22" s="1">
        <v>202.82133</v>
      </c>
      <c r="AG22" s="1">
        <v>123.41233</v>
      </c>
      <c r="AH22" s="1">
        <v>110.90129</v>
      </c>
      <c r="AI22" s="1">
        <v>59.814426</v>
      </c>
      <c r="AJ22" s="1">
        <v>115.83505</v>
      </c>
      <c r="AK22" s="1">
        <v>140.57399</v>
      </c>
      <c r="AL22" s="1">
        <v>69.975946</v>
      </c>
      <c r="AM22" s="1">
        <v>120.56536</v>
      </c>
      <c r="AN22" s="1"/>
      <c r="AO22" s="1"/>
      <c r="AP22" s="1"/>
      <c r="AQ22" s="1"/>
      <c r="AR22">
        <v>45.613117</v>
      </c>
      <c r="AS22">
        <v>45.653106</v>
      </c>
      <c r="AT22">
        <v>49.426051</v>
      </c>
      <c r="AU22">
        <v>48.93669</v>
      </c>
      <c r="AV22">
        <v>48.565566</v>
      </c>
      <c r="AW22">
        <v>48.691946</v>
      </c>
      <c r="AX22">
        <v>45.928126</v>
      </c>
      <c r="AY22">
        <v>46.428265</v>
      </c>
      <c r="AZ22">
        <v>44.436399</v>
      </c>
      <c r="BA22">
        <v>44.438325</v>
      </c>
      <c r="BB22">
        <v>43.911657</v>
      </c>
      <c r="BC22">
        <v>49.195699</v>
      </c>
      <c r="BD22">
        <v>54.338536</v>
      </c>
      <c r="BE22">
        <v>83.403741</v>
      </c>
      <c r="BF22">
        <v>102.08389</v>
      </c>
      <c r="BG22">
        <v>93.185178</v>
      </c>
      <c r="BH22">
        <v>71.806661</v>
      </c>
      <c r="BI22">
        <v>60.675049</v>
      </c>
      <c r="BJ22">
        <v>58.950391</v>
      </c>
      <c r="BK22">
        <v>54.763169</v>
      </c>
      <c r="BL22">
        <v>50.637729</v>
      </c>
      <c r="BM22">
        <v>48.633472</v>
      </c>
      <c r="BN22">
        <v>44.299426</v>
      </c>
      <c r="BO22">
        <v>38.184171</v>
      </c>
      <c r="BP22">
        <v>32.662363</v>
      </c>
      <c r="BQ22">
        <v>30.518527</v>
      </c>
      <c r="BR22">
        <v>34.299262</v>
      </c>
      <c r="BS22">
        <v>39.381692</v>
      </c>
      <c r="BT22">
        <v>39.912797</v>
      </c>
      <c r="BU22">
        <v>36.706682</v>
      </c>
      <c r="BV22">
        <v>40.316322</v>
      </c>
      <c r="BW22">
        <v>39.73734</v>
      </c>
      <c r="BX22">
        <v>41.869469</v>
      </c>
      <c r="BY22">
        <v>34.836569</v>
      </c>
      <c r="BZ22">
        <v>36.202154</v>
      </c>
      <c r="CA22">
        <v>39.624698</v>
      </c>
      <c r="CB22">
        <v>37.402534</v>
      </c>
      <c r="CC22">
        <v>42.522506</v>
      </c>
      <c r="CD22">
        <v>41.489589</v>
      </c>
      <c r="CE22">
        <v>40.952505</v>
      </c>
      <c r="CF22">
        <v>36.125526</v>
      </c>
    </row>
    <row r="23" spans="1:84" ht="12.75">
      <c r="A23" t="s">
        <v>554</v>
      </c>
      <c r="B23" s="1">
        <v>80.642937</v>
      </c>
      <c r="C23" s="1">
        <v>82.05377</v>
      </c>
      <c r="D23" s="1">
        <v>85.853257</v>
      </c>
      <c r="E23" s="1">
        <v>85.262772</v>
      </c>
      <c r="F23" s="1">
        <v>89.989022</v>
      </c>
      <c r="G23" s="1">
        <v>94.405443</v>
      </c>
      <c r="H23" s="1">
        <v>90.515954</v>
      </c>
      <c r="I23" s="1">
        <v>71.340858</v>
      </c>
      <c r="J23" s="1">
        <v>73.462737</v>
      </c>
      <c r="K23" s="1">
        <v>70.986231</v>
      </c>
      <c r="L23" s="1">
        <v>68.317035</v>
      </c>
      <c r="M23" s="1">
        <v>72.381923</v>
      </c>
      <c r="N23" s="1">
        <v>84.284627</v>
      </c>
      <c r="O23" s="1">
        <v>99.059632</v>
      </c>
      <c r="P23" s="1">
        <v>91.002054</v>
      </c>
      <c r="Q23" s="1">
        <v>100.64787</v>
      </c>
      <c r="R23" s="1">
        <v>98.252848</v>
      </c>
      <c r="S23" s="1">
        <v>101.41321</v>
      </c>
      <c r="T23" s="1">
        <v>140.87781</v>
      </c>
      <c r="U23" s="1">
        <v>157.79209</v>
      </c>
      <c r="V23" s="1">
        <v>191.72664</v>
      </c>
      <c r="W23" s="1">
        <v>153.78535</v>
      </c>
      <c r="X23" s="1">
        <v>139.16539</v>
      </c>
      <c r="Y23" s="1">
        <v>100.00141</v>
      </c>
      <c r="Z23" s="1">
        <v>92.805744</v>
      </c>
      <c r="AA23" s="1">
        <v>92.769296</v>
      </c>
      <c r="AB23" s="1">
        <v>117.61207</v>
      </c>
      <c r="AC23" s="1">
        <v>138.39199</v>
      </c>
      <c r="AD23" s="1">
        <v>142.62574</v>
      </c>
      <c r="AE23" s="1">
        <v>139.08312</v>
      </c>
      <c r="AF23" s="1">
        <v>200.15055</v>
      </c>
      <c r="AG23" s="1">
        <v>236.31613</v>
      </c>
      <c r="AH23" s="1">
        <v>267.40445</v>
      </c>
      <c r="AI23" s="1">
        <v>236.42216</v>
      </c>
      <c r="AJ23" s="1">
        <v>245.03706</v>
      </c>
      <c r="AK23" s="1">
        <v>256.61011</v>
      </c>
      <c r="AL23" s="1">
        <v>247.51152</v>
      </c>
      <c r="AM23" s="1">
        <v>223.89891</v>
      </c>
      <c r="AN23" s="1">
        <v>225.41066</v>
      </c>
      <c r="AO23" s="1">
        <v>225.04032</v>
      </c>
      <c r="AP23" s="1">
        <v>294.18232</v>
      </c>
      <c r="AQ23" s="1"/>
      <c r="AR23">
        <v>54.068492</v>
      </c>
      <c r="AS23">
        <v>51.579099</v>
      </c>
      <c r="AT23">
        <v>46.351551</v>
      </c>
      <c r="AU23">
        <v>46.730643</v>
      </c>
      <c r="AV23">
        <v>46.625901</v>
      </c>
      <c r="AW23">
        <v>46.371313</v>
      </c>
      <c r="AX23">
        <v>45.738543</v>
      </c>
      <c r="AY23">
        <v>45.867403</v>
      </c>
      <c r="AZ23">
        <v>45.850909</v>
      </c>
      <c r="BA23">
        <v>45.725023</v>
      </c>
      <c r="BB23">
        <v>46.383672</v>
      </c>
      <c r="BC23">
        <v>47.108585</v>
      </c>
      <c r="BD23">
        <v>48.440507</v>
      </c>
      <c r="BE23">
        <v>53.353883</v>
      </c>
      <c r="BF23">
        <v>55.201265</v>
      </c>
      <c r="BG23">
        <v>56.014692</v>
      </c>
      <c r="BH23">
        <v>58.34088</v>
      </c>
      <c r="BI23">
        <v>60.867885</v>
      </c>
      <c r="BJ23">
        <v>62.672723</v>
      </c>
      <c r="BK23">
        <v>63.980715000000004</v>
      </c>
      <c r="BL23">
        <v>69.741985</v>
      </c>
      <c r="BM23">
        <v>34.780068</v>
      </c>
      <c r="BN23">
        <v>34.343645</v>
      </c>
      <c r="BO23">
        <v>40.03686</v>
      </c>
      <c r="BP23">
        <v>41.944202</v>
      </c>
      <c r="BQ23">
        <v>40.845799</v>
      </c>
      <c r="BR23">
        <v>41.191729</v>
      </c>
      <c r="BS23">
        <v>41.729138</v>
      </c>
      <c r="BT23">
        <v>40.257519</v>
      </c>
      <c r="BU23">
        <v>41.109573</v>
      </c>
      <c r="BV23">
        <v>41.970314</v>
      </c>
      <c r="BW23">
        <v>38.762465</v>
      </c>
      <c r="BX23">
        <v>42.164227</v>
      </c>
      <c r="BY23">
        <v>43.441284</v>
      </c>
      <c r="BZ23">
        <v>44.788476</v>
      </c>
      <c r="CA23">
        <v>46.394919</v>
      </c>
      <c r="CB23">
        <v>46.736287</v>
      </c>
      <c r="CC23">
        <v>76.132324</v>
      </c>
      <c r="CD23">
        <v>74.337625</v>
      </c>
      <c r="CE23">
        <v>74.423942</v>
      </c>
      <c r="CF23">
        <v>76.964963</v>
      </c>
    </row>
    <row r="24" spans="1:84" ht="12.75">
      <c r="A24" t="s">
        <v>555</v>
      </c>
      <c r="B24" s="1">
        <v>72.77926</v>
      </c>
      <c r="C24" s="1">
        <v>70.6332</v>
      </c>
      <c r="D24" s="1">
        <v>65.181166</v>
      </c>
      <c r="E24" s="1">
        <v>65.509542</v>
      </c>
      <c r="F24" s="1">
        <v>66.175759</v>
      </c>
      <c r="G24" s="1">
        <v>64.865229</v>
      </c>
      <c r="H24" s="1">
        <v>64.054364</v>
      </c>
      <c r="I24" s="1">
        <v>64.304847</v>
      </c>
      <c r="J24" s="1">
        <v>65.379772</v>
      </c>
      <c r="K24" s="1">
        <v>66.353034</v>
      </c>
      <c r="L24" s="1">
        <v>66.228337</v>
      </c>
      <c r="M24" s="1">
        <v>66.87679</v>
      </c>
      <c r="N24" s="1">
        <v>73.084677</v>
      </c>
      <c r="O24" s="1">
        <v>78.715916</v>
      </c>
      <c r="P24" s="1">
        <v>79.938137</v>
      </c>
      <c r="Q24" s="1">
        <v>74.589581</v>
      </c>
      <c r="R24" s="1">
        <v>76.156478</v>
      </c>
      <c r="S24" s="1">
        <v>77.408776</v>
      </c>
      <c r="T24" s="1">
        <v>80.349134</v>
      </c>
      <c r="U24" s="1">
        <v>84.358327</v>
      </c>
      <c r="V24" s="1">
        <v>91.589362</v>
      </c>
      <c r="W24" s="1">
        <v>80.480847</v>
      </c>
      <c r="X24" s="1">
        <v>84.367463</v>
      </c>
      <c r="Y24" s="1">
        <v>72.819937</v>
      </c>
      <c r="Z24" s="1">
        <v>71.151794</v>
      </c>
      <c r="AA24" s="1">
        <v>78.224327</v>
      </c>
      <c r="AB24" s="1">
        <v>64.116812</v>
      </c>
      <c r="AC24" s="1">
        <v>67.404789</v>
      </c>
      <c r="AD24" s="1">
        <v>63.801203</v>
      </c>
      <c r="AE24" s="1">
        <v>68.891142</v>
      </c>
      <c r="AF24" s="1">
        <v>73.320982</v>
      </c>
      <c r="AG24" s="1">
        <v>72.496809</v>
      </c>
      <c r="AH24" s="1">
        <v>73.091993</v>
      </c>
      <c r="AI24" s="1">
        <v>72.129215</v>
      </c>
      <c r="AJ24" s="1">
        <v>73.397195</v>
      </c>
      <c r="AK24" s="1">
        <v>74.55718</v>
      </c>
      <c r="AL24" s="1">
        <v>96.49473</v>
      </c>
      <c r="AM24" s="1">
        <v>75.806575</v>
      </c>
      <c r="AN24" s="1">
        <v>75.496311</v>
      </c>
      <c r="AO24" s="1">
        <v>80.24275</v>
      </c>
      <c r="AP24" s="1">
        <v>85.813573</v>
      </c>
      <c r="AQ24" s="1"/>
      <c r="AR24">
        <v>54.910501</v>
      </c>
      <c r="AS24">
        <v>56.252549</v>
      </c>
      <c r="AT24">
        <v>59.343212</v>
      </c>
      <c r="AU24">
        <v>61.910496</v>
      </c>
      <c r="AV24">
        <v>63.953307</v>
      </c>
      <c r="AW24">
        <v>67.080615</v>
      </c>
      <c r="AX24">
        <v>69.70005</v>
      </c>
      <c r="AY24">
        <v>72.357986</v>
      </c>
      <c r="AZ24">
        <v>69.269315</v>
      </c>
      <c r="BA24">
        <v>69.654803</v>
      </c>
      <c r="BB24">
        <v>71.330943</v>
      </c>
      <c r="BC24">
        <v>74.436177</v>
      </c>
      <c r="BD24">
        <v>83.877425</v>
      </c>
      <c r="BE24">
        <v>102.62124</v>
      </c>
      <c r="BF24">
        <v>107.29479</v>
      </c>
      <c r="BG24">
        <v>115.13305</v>
      </c>
      <c r="BH24">
        <v>115.68088</v>
      </c>
      <c r="BI24">
        <v>121.28998</v>
      </c>
      <c r="BJ24">
        <v>135.48754</v>
      </c>
      <c r="BK24">
        <v>144.31852</v>
      </c>
      <c r="BL24">
        <v>134.69421</v>
      </c>
      <c r="BM24">
        <v>109.58535</v>
      </c>
      <c r="BN24">
        <v>96.115216</v>
      </c>
      <c r="BO24">
        <v>90.529463</v>
      </c>
      <c r="BP24">
        <v>82.963233</v>
      </c>
      <c r="BQ24">
        <v>82.377373</v>
      </c>
      <c r="BR24">
        <v>108.00467</v>
      </c>
      <c r="BS24">
        <v>128.349</v>
      </c>
      <c r="BT24">
        <v>129.46001</v>
      </c>
      <c r="BU24">
        <v>120.67834</v>
      </c>
      <c r="BV24">
        <v>141.05927</v>
      </c>
      <c r="BW24">
        <v>134.38782</v>
      </c>
      <c r="BX24">
        <v>141.53973</v>
      </c>
      <c r="BY24">
        <v>131.26425</v>
      </c>
      <c r="BZ24">
        <v>134.74636</v>
      </c>
      <c r="CA24">
        <v>152.90936</v>
      </c>
      <c r="CB24">
        <v>147.51699</v>
      </c>
      <c r="CC24">
        <v>130.03183</v>
      </c>
      <c r="CD24">
        <v>128.54531</v>
      </c>
      <c r="CE24">
        <v>124.64246</v>
      </c>
      <c r="CF24">
        <v>110.09128</v>
      </c>
    </row>
    <row r="25" spans="1:84" ht="12.75">
      <c r="A25" t="s">
        <v>601</v>
      </c>
      <c r="B25" s="1">
        <v>66.829182</v>
      </c>
      <c r="C25" s="1">
        <v>68.856845</v>
      </c>
      <c r="D25" s="1">
        <v>72.08258</v>
      </c>
      <c r="E25" s="1">
        <v>73.472284</v>
      </c>
      <c r="F25" s="1">
        <v>74.969497</v>
      </c>
      <c r="G25" s="1">
        <v>76.197562</v>
      </c>
      <c r="H25" s="1">
        <v>75.680185</v>
      </c>
      <c r="I25" s="1">
        <v>75.005345</v>
      </c>
      <c r="J25" s="1">
        <v>75.776489</v>
      </c>
      <c r="K25" s="1">
        <v>70.029759</v>
      </c>
      <c r="L25" s="1">
        <v>68.358104</v>
      </c>
      <c r="M25" s="1">
        <v>70.000438</v>
      </c>
      <c r="N25" s="1">
        <v>79.661074</v>
      </c>
      <c r="O25" s="1">
        <v>90.951308</v>
      </c>
      <c r="P25" s="1">
        <v>97.721244</v>
      </c>
      <c r="Q25" s="1">
        <v>109.32839</v>
      </c>
      <c r="R25" s="1">
        <v>101.94738</v>
      </c>
      <c r="S25" s="1">
        <v>108.69024</v>
      </c>
      <c r="T25" s="1">
        <v>119.70275</v>
      </c>
      <c r="U25" s="1">
        <v>129.44317</v>
      </c>
      <c r="V25" s="1">
        <v>173.80858</v>
      </c>
      <c r="W25" s="1">
        <v>135.27194</v>
      </c>
      <c r="X25" s="1">
        <v>109.80881</v>
      </c>
      <c r="Y25" s="1">
        <v>103.45425</v>
      </c>
      <c r="Z25" s="1">
        <v>160.54918</v>
      </c>
      <c r="AA25" s="1">
        <v>97.20812</v>
      </c>
      <c r="AB25" s="1">
        <v>95.926497</v>
      </c>
      <c r="AC25" s="1">
        <v>132.53909</v>
      </c>
      <c r="AD25" s="1">
        <v>113.59827</v>
      </c>
      <c r="AE25" s="1">
        <v>102.86548</v>
      </c>
      <c r="AF25" s="1">
        <v>115.93391</v>
      </c>
      <c r="AG25" s="1">
        <v>104.43225</v>
      </c>
      <c r="AH25" s="1">
        <v>114.00268</v>
      </c>
      <c r="AI25" s="1">
        <v>94.091243</v>
      </c>
      <c r="AJ25" s="1">
        <v>82.294669</v>
      </c>
      <c r="AK25" s="1">
        <v>93.585558</v>
      </c>
      <c r="AL25" s="1">
        <v>95.245037</v>
      </c>
      <c r="AM25" s="1">
        <v>120.05345</v>
      </c>
      <c r="AN25" s="1">
        <v>106.92779</v>
      </c>
      <c r="AO25" s="1">
        <v>88.236813</v>
      </c>
      <c r="AP25" s="1">
        <v>61.984896</v>
      </c>
      <c r="AQ25" s="1"/>
      <c r="AR25">
        <v>51.131677</v>
      </c>
      <c r="AS25">
        <v>52.20204</v>
      </c>
      <c r="AT25">
        <v>49.255313</v>
      </c>
      <c r="AU25">
        <v>48.976391</v>
      </c>
      <c r="AV25">
        <v>49.0024</v>
      </c>
      <c r="AW25">
        <v>51.381173</v>
      </c>
      <c r="AX25">
        <v>47.548591</v>
      </c>
      <c r="AY25">
        <v>48.808161</v>
      </c>
      <c r="AZ25">
        <v>47.471043</v>
      </c>
      <c r="BA25">
        <v>46.268207</v>
      </c>
      <c r="BB25">
        <v>44.864612</v>
      </c>
      <c r="BC25">
        <v>45.933927</v>
      </c>
      <c r="BD25">
        <v>44.679587</v>
      </c>
      <c r="BE25">
        <v>45.780937</v>
      </c>
      <c r="BF25">
        <v>50.715378</v>
      </c>
      <c r="BG25">
        <v>54.526802</v>
      </c>
      <c r="BH25">
        <v>58.643638</v>
      </c>
      <c r="BI25">
        <v>60.402637</v>
      </c>
      <c r="BJ25">
        <v>58.014393</v>
      </c>
      <c r="BK25">
        <v>57.779676</v>
      </c>
      <c r="BL25">
        <v>53.843099</v>
      </c>
      <c r="BM25">
        <v>50.797293</v>
      </c>
      <c r="BN25">
        <v>53.965511</v>
      </c>
      <c r="BO25">
        <v>53.512772</v>
      </c>
      <c r="BP25">
        <v>66.703621</v>
      </c>
      <c r="BQ25">
        <v>33.632468</v>
      </c>
      <c r="BR25">
        <v>37.248822</v>
      </c>
      <c r="BS25">
        <v>33.187332</v>
      </c>
      <c r="BT25">
        <v>26.856858</v>
      </c>
      <c r="BU25">
        <v>31.864431</v>
      </c>
      <c r="BV25">
        <v>40.011255</v>
      </c>
      <c r="BW25">
        <v>36.465716</v>
      </c>
      <c r="BX25">
        <v>39.345306</v>
      </c>
      <c r="BY25">
        <v>40.777067</v>
      </c>
      <c r="BZ25">
        <v>42.135423</v>
      </c>
      <c r="CA25">
        <v>44.658649</v>
      </c>
      <c r="CB25">
        <v>45.558645</v>
      </c>
      <c r="CC25">
        <v>47.685604</v>
      </c>
      <c r="CD25">
        <v>46.160724</v>
      </c>
      <c r="CE25">
        <v>45.976435</v>
      </c>
      <c r="CF25">
        <v>48.093288</v>
      </c>
    </row>
    <row r="26" spans="1:84" ht="12.75">
      <c r="A26" t="s">
        <v>556</v>
      </c>
      <c r="B26" s="1">
        <v>48.415894</v>
      </c>
      <c r="C26" s="1">
        <v>49.434967</v>
      </c>
      <c r="D26" s="1">
        <v>52.91645</v>
      </c>
      <c r="E26" s="1">
        <v>54.446653</v>
      </c>
      <c r="F26" s="1">
        <v>54.959477</v>
      </c>
      <c r="G26" s="1">
        <v>56.713809</v>
      </c>
      <c r="H26" s="1">
        <v>57.772316000000004</v>
      </c>
      <c r="I26" s="1">
        <v>58.689088</v>
      </c>
      <c r="J26" s="1">
        <v>55.839625</v>
      </c>
      <c r="K26" s="1">
        <v>56.854644</v>
      </c>
      <c r="L26" s="1">
        <v>59.573291</v>
      </c>
      <c r="M26" s="1">
        <v>61.802018</v>
      </c>
      <c r="N26" s="1">
        <v>68.639199</v>
      </c>
      <c r="O26" s="1">
        <v>83.294231</v>
      </c>
      <c r="P26" s="1">
        <v>91.089202</v>
      </c>
      <c r="Q26" s="1">
        <v>94.944458</v>
      </c>
      <c r="R26" s="1">
        <v>93.682228</v>
      </c>
      <c r="S26" s="1">
        <v>101.06138</v>
      </c>
      <c r="T26" s="1">
        <v>110.76691</v>
      </c>
      <c r="U26" s="1">
        <v>118.18072</v>
      </c>
      <c r="V26" s="1">
        <v>112.62762</v>
      </c>
      <c r="W26" s="1">
        <v>94.541818</v>
      </c>
      <c r="X26" s="1">
        <v>82.721447</v>
      </c>
      <c r="Y26" s="1">
        <v>80.020994</v>
      </c>
      <c r="Z26" s="1">
        <v>73.924389</v>
      </c>
      <c r="AA26" s="1">
        <v>72.698754</v>
      </c>
      <c r="AB26" s="1">
        <v>94.181578</v>
      </c>
      <c r="AC26" s="1">
        <v>112.9117</v>
      </c>
      <c r="AD26" s="1">
        <v>108.75315</v>
      </c>
      <c r="AE26" s="1">
        <v>103.40791</v>
      </c>
      <c r="AF26" s="1">
        <v>124.78</v>
      </c>
      <c r="AG26" s="1">
        <v>118.41448</v>
      </c>
      <c r="AH26" s="1">
        <v>126.96102</v>
      </c>
      <c r="AI26" s="1">
        <v>116.46236</v>
      </c>
      <c r="AJ26" s="1">
        <v>117.31268</v>
      </c>
      <c r="AK26" s="1">
        <v>132.20709</v>
      </c>
      <c r="AL26" s="1">
        <v>128.06217</v>
      </c>
      <c r="AM26" s="1">
        <v>111.14012</v>
      </c>
      <c r="AN26" s="1">
        <v>111.5582</v>
      </c>
      <c r="AO26" s="1">
        <v>111.32354</v>
      </c>
      <c r="AP26" s="1">
        <v>95.613552</v>
      </c>
      <c r="AQ26" s="1"/>
      <c r="AR26">
        <v>35.013871</v>
      </c>
      <c r="AS26">
        <v>35.121459</v>
      </c>
      <c r="AT26">
        <v>32.326108</v>
      </c>
      <c r="AU26">
        <v>36.652223</v>
      </c>
      <c r="AV26">
        <v>32.833625</v>
      </c>
      <c r="AW26">
        <v>30.155861</v>
      </c>
      <c r="AX26">
        <v>34.79014</v>
      </c>
      <c r="AY26">
        <v>33.516933</v>
      </c>
      <c r="AZ26">
        <v>34.009011</v>
      </c>
      <c r="BA26">
        <v>32.116239</v>
      </c>
      <c r="BB26">
        <v>31.205242</v>
      </c>
      <c r="BC26">
        <v>30.132531</v>
      </c>
      <c r="BD26">
        <v>32.274626</v>
      </c>
      <c r="BE26">
        <v>36.916688</v>
      </c>
      <c r="BF26">
        <v>39.833761</v>
      </c>
      <c r="BG26">
        <v>41.190149</v>
      </c>
      <c r="BH26">
        <v>39.081274</v>
      </c>
      <c r="BI26">
        <v>40.217428</v>
      </c>
      <c r="BJ26">
        <v>44.33074</v>
      </c>
      <c r="BK26">
        <v>46.651496</v>
      </c>
      <c r="BL26">
        <v>43.498022</v>
      </c>
      <c r="BM26">
        <v>39.080385</v>
      </c>
      <c r="BN26">
        <v>36.622535</v>
      </c>
      <c r="BO26">
        <v>35.759175</v>
      </c>
      <c r="BP26">
        <v>37.242707</v>
      </c>
      <c r="BQ26">
        <v>35.856562</v>
      </c>
      <c r="BR26">
        <v>44.204597</v>
      </c>
      <c r="BS26">
        <v>45.106507</v>
      </c>
      <c r="BT26">
        <v>47.798234</v>
      </c>
      <c r="BU26">
        <v>40.284698</v>
      </c>
      <c r="BV26">
        <v>50.395799</v>
      </c>
      <c r="BW26">
        <v>32.820996</v>
      </c>
      <c r="BX26">
        <v>35.022688</v>
      </c>
      <c r="BY26">
        <v>38.574054</v>
      </c>
      <c r="BZ26">
        <v>32.650479</v>
      </c>
      <c r="CA26">
        <v>31.03033</v>
      </c>
      <c r="CB26">
        <v>32.191519</v>
      </c>
      <c r="CC26">
        <v>31.838698</v>
      </c>
      <c r="CD26">
        <v>32.583186</v>
      </c>
      <c r="CE26">
        <v>29.275166</v>
      </c>
      <c r="CF26">
        <v>25.865763</v>
      </c>
    </row>
    <row r="27" spans="1:84" ht="12.75">
      <c r="A27" t="s">
        <v>602</v>
      </c>
      <c r="B27" s="1">
        <v>90.403412</v>
      </c>
      <c r="C27" s="1">
        <v>83.044678</v>
      </c>
      <c r="D27" s="1">
        <v>82.567899</v>
      </c>
      <c r="E27" s="1">
        <v>88.639275</v>
      </c>
      <c r="F27" s="1">
        <v>88.340727</v>
      </c>
      <c r="G27" s="1">
        <v>85.512492</v>
      </c>
      <c r="H27" s="1">
        <v>86.262516</v>
      </c>
      <c r="I27" s="1">
        <v>82.1287</v>
      </c>
      <c r="J27" s="1">
        <v>82.712749</v>
      </c>
      <c r="K27" s="1">
        <v>79.719769</v>
      </c>
      <c r="L27" s="1">
        <v>80.73279</v>
      </c>
      <c r="M27" s="1">
        <v>69.735303</v>
      </c>
      <c r="N27" s="1">
        <v>79.663643</v>
      </c>
      <c r="O27" s="1">
        <v>78.878791</v>
      </c>
      <c r="P27" s="1">
        <v>79.15835</v>
      </c>
      <c r="Q27" s="1">
        <v>84.421386</v>
      </c>
      <c r="R27" s="1">
        <v>87.409852</v>
      </c>
      <c r="S27" s="1">
        <v>86.754071</v>
      </c>
      <c r="T27" s="1">
        <v>89.208699</v>
      </c>
      <c r="U27" s="1">
        <v>94.37009</v>
      </c>
      <c r="V27" s="1">
        <v>95.7753</v>
      </c>
      <c r="W27" s="1">
        <v>101.86058</v>
      </c>
      <c r="X27" s="1">
        <v>106.15717</v>
      </c>
      <c r="Y27" s="1">
        <v>108.80525</v>
      </c>
      <c r="Z27" s="1">
        <v>125.13802</v>
      </c>
      <c r="AA27" s="1">
        <v>51.184619</v>
      </c>
      <c r="AB27" s="1">
        <v>65.982492</v>
      </c>
      <c r="AC27" s="1">
        <v>49.160789</v>
      </c>
      <c r="AD27" s="1">
        <v>52.050955</v>
      </c>
      <c r="AE27" s="1">
        <v>61.746107</v>
      </c>
      <c r="AF27" s="1">
        <v>67.225993</v>
      </c>
      <c r="AG27" s="1">
        <v>64.832256</v>
      </c>
      <c r="AH27" s="1">
        <v>63.880148</v>
      </c>
      <c r="AI27" s="1">
        <v>65.972372</v>
      </c>
      <c r="AJ27" s="1">
        <v>68.082783</v>
      </c>
      <c r="AK27" s="1">
        <v>72.907295</v>
      </c>
      <c r="AL27" s="1">
        <v>75.137274</v>
      </c>
      <c r="AM27" s="1">
        <v>69.760355</v>
      </c>
      <c r="AN27" s="1">
        <v>68.913851</v>
      </c>
      <c r="AO27" s="1">
        <v>70.393317</v>
      </c>
      <c r="AP27" s="1">
        <v>71.457287</v>
      </c>
      <c r="AQ27" s="1"/>
      <c r="AR27">
        <v>56.569866</v>
      </c>
      <c r="AS27">
        <v>53.273232</v>
      </c>
      <c r="AT27">
        <v>49.500264</v>
      </c>
      <c r="AU27">
        <v>50.799261</v>
      </c>
      <c r="AV27">
        <v>51.439224</v>
      </c>
      <c r="AW27">
        <v>52.384218</v>
      </c>
      <c r="AX27">
        <v>52.874555</v>
      </c>
      <c r="AY27">
        <v>53.89909</v>
      </c>
      <c r="AZ27">
        <v>53.1486</v>
      </c>
      <c r="BA27">
        <v>53.761084</v>
      </c>
      <c r="BB27">
        <v>46.931929</v>
      </c>
      <c r="BC27">
        <v>41.107209</v>
      </c>
      <c r="BD27">
        <v>43.413583</v>
      </c>
      <c r="BE27">
        <v>46.763977</v>
      </c>
      <c r="BF27">
        <v>52.424651</v>
      </c>
      <c r="BG27">
        <v>54.639836</v>
      </c>
      <c r="BH27">
        <v>57.235526</v>
      </c>
      <c r="BI27">
        <v>61.115992</v>
      </c>
      <c r="BJ27">
        <v>64.037639</v>
      </c>
      <c r="BK27">
        <v>65.436347</v>
      </c>
      <c r="BL27">
        <v>68.240011</v>
      </c>
      <c r="BM27">
        <v>73.0714</v>
      </c>
      <c r="BN27">
        <v>68.048052</v>
      </c>
      <c r="BO27">
        <v>64.158453</v>
      </c>
      <c r="BP27">
        <v>60.405548</v>
      </c>
      <c r="BQ27">
        <v>69.507143</v>
      </c>
      <c r="BR27">
        <v>49.265541</v>
      </c>
      <c r="BS27">
        <v>45.754535</v>
      </c>
      <c r="BT27">
        <v>40.433799</v>
      </c>
      <c r="BU27">
        <v>38.764321</v>
      </c>
      <c r="BV27">
        <v>37.751813</v>
      </c>
      <c r="BW27">
        <v>38.655382</v>
      </c>
      <c r="BX27">
        <v>39.049946</v>
      </c>
      <c r="BY27">
        <v>44.142318</v>
      </c>
      <c r="BZ27">
        <v>47.385613</v>
      </c>
      <c r="CA27">
        <v>48.495149</v>
      </c>
      <c r="CB27">
        <v>46.60621</v>
      </c>
      <c r="CC27">
        <v>48.957338</v>
      </c>
      <c r="CD27">
        <v>49.179325</v>
      </c>
      <c r="CE27">
        <v>34.638767</v>
      </c>
      <c r="CF27">
        <v>31.565547</v>
      </c>
    </row>
    <row r="28" spans="1:84" ht="12.75">
      <c r="A28" t="s">
        <v>27</v>
      </c>
      <c r="B28" s="1">
        <v>24.066511</v>
      </c>
      <c r="C28" s="1">
        <v>22.829352</v>
      </c>
      <c r="D28" s="1">
        <v>21.760937</v>
      </c>
      <c r="E28" s="1">
        <v>22.557943</v>
      </c>
      <c r="F28" s="1">
        <v>22.969144</v>
      </c>
      <c r="G28" s="1">
        <v>23.522733</v>
      </c>
      <c r="H28" s="1">
        <v>26.620819</v>
      </c>
      <c r="I28" s="1">
        <v>27.78766</v>
      </c>
      <c r="J28" s="1">
        <v>28.793073</v>
      </c>
      <c r="K28" s="1">
        <v>30.851665</v>
      </c>
      <c r="L28" s="1">
        <v>29.093609</v>
      </c>
      <c r="M28" s="1">
        <v>27.097136</v>
      </c>
      <c r="N28" s="1">
        <v>30.678287</v>
      </c>
      <c r="O28" s="1">
        <v>33.977299</v>
      </c>
      <c r="P28" s="1">
        <v>38.305257</v>
      </c>
      <c r="Q28" s="1">
        <v>40.318926</v>
      </c>
      <c r="R28" s="1">
        <v>44.742664</v>
      </c>
      <c r="S28" s="1">
        <v>49.351558</v>
      </c>
      <c r="T28" s="1">
        <v>50.574929</v>
      </c>
      <c r="U28" s="1">
        <v>52.765648</v>
      </c>
      <c r="V28" s="1">
        <v>57.839313</v>
      </c>
      <c r="W28" s="1">
        <v>64.955202</v>
      </c>
      <c r="X28" s="1">
        <v>57.430782</v>
      </c>
      <c r="Y28" s="1">
        <v>52.032454</v>
      </c>
      <c r="Z28" s="1">
        <v>52.56999</v>
      </c>
      <c r="AA28" s="1">
        <v>61.1316</v>
      </c>
      <c r="AB28" s="1">
        <v>47.101594</v>
      </c>
      <c r="AC28" s="1">
        <v>48.425269</v>
      </c>
      <c r="AD28" s="1">
        <v>43.641689</v>
      </c>
      <c r="AE28" s="1">
        <v>38.825649</v>
      </c>
      <c r="AF28" s="1">
        <v>41.425764</v>
      </c>
      <c r="AG28" s="1">
        <v>42.103721</v>
      </c>
      <c r="AH28" s="1">
        <v>44.231738</v>
      </c>
      <c r="AI28" s="1">
        <v>50.695576</v>
      </c>
      <c r="AJ28" s="1">
        <v>49.272238</v>
      </c>
      <c r="AK28" s="1">
        <v>47.423267</v>
      </c>
      <c r="AL28" s="1">
        <v>50.050519</v>
      </c>
      <c r="AM28" s="1">
        <v>51.441091</v>
      </c>
      <c r="AN28" s="1">
        <v>57.467029</v>
      </c>
      <c r="AO28" s="1">
        <v>44.739684</v>
      </c>
      <c r="AP28" s="1">
        <v>37.576504</v>
      </c>
      <c r="AQ28" s="1"/>
      <c r="AR28">
        <v>34.274036</v>
      </c>
      <c r="AS28">
        <v>33.535243</v>
      </c>
      <c r="AT28">
        <v>29.404035</v>
      </c>
      <c r="AU28">
        <v>28.078594</v>
      </c>
      <c r="AV28">
        <v>26.332107</v>
      </c>
      <c r="AW28">
        <v>28.531302</v>
      </c>
      <c r="AX28">
        <v>29.337977</v>
      </c>
      <c r="AY28">
        <v>28.56144</v>
      </c>
      <c r="AZ28">
        <v>25.906116</v>
      </c>
      <c r="BA28">
        <v>24.793649</v>
      </c>
      <c r="BB28">
        <v>23.551682</v>
      </c>
      <c r="BC28">
        <v>22.640462</v>
      </c>
      <c r="BD28">
        <v>22.871434</v>
      </c>
      <c r="BE28">
        <v>25.407326</v>
      </c>
      <c r="BF28">
        <v>30.982125</v>
      </c>
      <c r="BG28">
        <v>30.216889</v>
      </c>
      <c r="BH28">
        <v>34.136712</v>
      </c>
      <c r="BI28">
        <v>37.206566</v>
      </c>
      <c r="BJ28">
        <v>40.55225</v>
      </c>
      <c r="BK28">
        <v>25.037541</v>
      </c>
      <c r="BL28">
        <v>26.531666</v>
      </c>
      <c r="BM28">
        <v>24.199722</v>
      </c>
      <c r="BN28">
        <v>27.418842</v>
      </c>
      <c r="BO28">
        <v>28.849525</v>
      </c>
      <c r="BP28">
        <v>31.694263</v>
      </c>
      <c r="BQ28">
        <v>33.935031</v>
      </c>
      <c r="BR28">
        <v>38.402772</v>
      </c>
      <c r="BS28">
        <v>49.574181</v>
      </c>
      <c r="BT28">
        <v>55.807005</v>
      </c>
      <c r="BU28">
        <v>52.079986</v>
      </c>
      <c r="BV28">
        <v>33.705593</v>
      </c>
      <c r="BW28">
        <v>17.787157</v>
      </c>
      <c r="BX28">
        <v>19.876715</v>
      </c>
      <c r="BY28">
        <v>21.355152</v>
      </c>
      <c r="BZ28">
        <v>22.468843</v>
      </c>
      <c r="CA28">
        <v>24.929339</v>
      </c>
      <c r="CB28">
        <v>26.707443</v>
      </c>
      <c r="CC28">
        <v>26.127859</v>
      </c>
      <c r="CD28">
        <v>26.631325</v>
      </c>
      <c r="CE28">
        <v>26.637019</v>
      </c>
      <c r="CF28">
        <v>27.769064</v>
      </c>
    </row>
    <row r="29" spans="1:84" ht="12.75">
      <c r="A29" t="s">
        <v>557</v>
      </c>
      <c r="B29" s="1">
        <v>119.88643</v>
      </c>
      <c r="C29" s="1">
        <v>119.34975</v>
      </c>
      <c r="D29" s="1">
        <v>104.31229</v>
      </c>
      <c r="E29" s="1">
        <v>97.857508</v>
      </c>
      <c r="F29" s="1">
        <v>101.01742</v>
      </c>
      <c r="G29" s="1">
        <v>102.75431</v>
      </c>
      <c r="H29" s="1">
        <v>107.50646</v>
      </c>
      <c r="I29" s="1">
        <v>108.66248</v>
      </c>
      <c r="J29" s="1">
        <v>106.50154</v>
      </c>
      <c r="K29" s="1">
        <v>103.48241</v>
      </c>
      <c r="L29" s="1">
        <v>109.86071</v>
      </c>
      <c r="M29" s="1">
        <v>121.82076</v>
      </c>
      <c r="N29" s="1">
        <v>112.48643</v>
      </c>
      <c r="O29" s="1">
        <v>106.23556</v>
      </c>
      <c r="P29" s="1">
        <v>129.59926</v>
      </c>
      <c r="Q29" s="1">
        <v>132.07986</v>
      </c>
      <c r="R29" s="1">
        <v>139.44036</v>
      </c>
      <c r="S29" s="1">
        <v>150.61633</v>
      </c>
      <c r="T29" s="1">
        <v>160.98586</v>
      </c>
      <c r="U29" s="1">
        <v>100.5128</v>
      </c>
      <c r="V29" s="1">
        <v>102.48177</v>
      </c>
      <c r="W29" s="1">
        <v>98.35757</v>
      </c>
      <c r="X29" s="1">
        <v>98.538862</v>
      </c>
      <c r="Y29" s="1">
        <v>102.76946</v>
      </c>
      <c r="Z29" s="1">
        <v>104.40679</v>
      </c>
      <c r="AA29" s="1">
        <v>105.90181</v>
      </c>
      <c r="AB29" s="1">
        <v>122.44505</v>
      </c>
      <c r="AC29" s="1">
        <v>215.61129</v>
      </c>
      <c r="AD29" s="1">
        <v>307.62543</v>
      </c>
      <c r="AE29" s="1">
        <v>292.30427</v>
      </c>
      <c r="AF29" s="1">
        <v>177.6792</v>
      </c>
      <c r="AG29" s="1">
        <v>88.822924</v>
      </c>
      <c r="AH29" s="1">
        <v>94.803929</v>
      </c>
      <c r="AI29" s="1">
        <v>97.483106</v>
      </c>
      <c r="AJ29" s="1">
        <v>98.427265</v>
      </c>
      <c r="AK29" s="1">
        <v>105.33707</v>
      </c>
      <c r="AL29" s="1">
        <v>103.26956</v>
      </c>
      <c r="AM29" s="1">
        <v>135.51543</v>
      </c>
      <c r="AN29" s="1">
        <v>143.61134</v>
      </c>
      <c r="AO29" s="1">
        <v>144.92164</v>
      </c>
      <c r="AP29" s="1">
        <v>139.88524</v>
      </c>
      <c r="AQ29" s="1"/>
      <c r="AR29">
        <v>33.152899</v>
      </c>
      <c r="AS29">
        <v>33.28103</v>
      </c>
      <c r="AT29">
        <v>34.614284</v>
      </c>
      <c r="AU29">
        <v>37.208374</v>
      </c>
      <c r="AV29">
        <v>39.087511</v>
      </c>
      <c r="AW29">
        <v>42.607997</v>
      </c>
      <c r="AX29">
        <v>44.11285</v>
      </c>
      <c r="AY29">
        <v>44.004379</v>
      </c>
      <c r="AZ29">
        <v>39.57166</v>
      </c>
      <c r="BA29">
        <v>38.876455</v>
      </c>
      <c r="BB29">
        <v>39.504575</v>
      </c>
      <c r="BC29">
        <v>41.182378</v>
      </c>
      <c r="BD29">
        <v>46.298226</v>
      </c>
      <c r="BE29">
        <v>54.283807</v>
      </c>
      <c r="BF29">
        <v>59.453931</v>
      </c>
      <c r="BG29">
        <v>62.637769</v>
      </c>
      <c r="BH29">
        <v>59.583613</v>
      </c>
      <c r="BI29">
        <v>61.482295</v>
      </c>
      <c r="BJ29">
        <v>68.131695</v>
      </c>
      <c r="BK29">
        <v>83.601238</v>
      </c>
      <c r="BL29">
        <v>82.555969</v>
      </c>
      <c r="BM29">
        <v>67.279815</v>
      </c>
      <c r="BN29">
        <v>60.511176</v>
      </c>
      <c r="BO29">
        <v>50.121145</v>
      </c>
      <c r="BP29">
        <v>48.445431</v>
      </c>
      <c r="BQ29">
        <v>47.407359</v>
      </c>
      <c r="BR29">
        <v>61.324878</v>
      </c>
      <c r="BS29">
        <v>70.930822</v>
      </c>
      <c r="BT29">
        <v>76.451802</v>
      </c>
      <c r="BU29">
        <v>77.497485</v>
      </c>
      <c r="BV29">
        <v>92.053751</v>
      </c>
      <c r="BW29">
        <v>91.770942</v>
      </c>
      <c r="BX29">
        <v>96.398364</v>
      </c>
      <c r="BY29">
        <v>80.184522</v>
      </c>
      <c r="BZ29">
        <v>78.493778</v>
      </c>
      <c r="CA29">
        <v>86.619059</v>
      </c>
      <c r="CB29">
        <v>101.03689</v>
      </c>
      <c r="CC29">
        <v>87.730489</v>
      </c>
      <c r="CD29">
        <v>86.400649</v>
      </c>
      <c r="CE29">
        <v>83.230903</v>
      </c>
      <c r="CF29">
        <v>63.20121</v>
      </c>
    </row>
    <row r="30" spans="1:84" ht="12.75">
      <c r="A30" t="s">
        <v>603</v>
      </c>
      <c r="B30" s="1">
        <v>58.529915</v>
      </c>
      <c r="C30" s="1">
        <v>57.579909</v>
      </c>
      <c r="D30" s="1">
        <v>58.124022</v>
      </c>
      <c r="E30" s="1">
        <v>58.139764</v>
      </c>
      <c r="F30" s="1">
        <v>58.551944</v>
      </c>
      <c r="G30" s="1">
        <v>57.046451</v>
      </c>
      <c r="H30" s="1">
        <v>54.946765</v>
      </c>
      <c r="I30" s="1">
        <v>57.424056</v>
      </c>
      <c r="J30" s="1">
        <v>57.924553</v>
      </c>
      <c r="K30" s="1">
        <v>58.117816</v>
      </c>
      <c r="L30" s="1">
        <v>54.797209</v>
      </c>
      <c r="M30" s="1">
        <v>54.264897</v>
      </c>
      <c r="N30" s="1">
        <v>54.427721</v>
      </c>
      <c r="O30" s="1">
        <v>58.799959</v>
      </c>
      <c r="P30" s="1">
        <v>61.10607</v>
      </c>
      <c r="Q30" s="1">
        <v>68.907474</v>
      </c>
      <c r="R30" s="1">
        <v>64.812017</v>
      </c>
      <c r="S30" s="1">
        <v>64.636142</v>
      </c>
      <c r="T30" s="1">
        <v>70.167657</v>
      </c>
      <c r="U30" s="1">
        <v>66.486145</v>
      </c>
      <c r="V30" s="1">
        <v>70.838511</v>
      </c>
      <c r="W30" s="1">
        <v>71.815076</v>
      </c>
      <c r="X30" s="1">
        <v>70.702231</v>
      </c>
      <c r="Y30" s="1">
        <v>76.522579</v>
      </c>
      <c r="Z30" s="1">
        <v>82.861971</v>
      </c>
      <c r="AA30" s="1">
        <v>94.324907</v>
      </c>
      <c r="AB30" s="1">
        <v>64.441964</v>
      </c>
      <c r="AC30" s="1">
        <v>68.821094</v>
      </c>
      <c r="AD30" s="1">
        <v>68.39381</v>
      </c>
      <c r="AE30" s="1">
        <v>73.149652</v>
      </c>
      <c r="AF30" s="1">
        <v>72.493473</v>
      </c>
      <c r="AG30" s="1">
        <v>64.987649</v>
      </c>
      <c r="AH30" s="1">
        <v>69.1662</v>
      </c>
      <c r="AI30" s="1">
        <v>71.659703</v>
      </c>
      <c r="AJ30" s="1">
        <v>77.316439</v>
      </c>
      <c r="AK30" s="1">
        <v>79.37567</v>
      </c>
      <c r="AL30" s="1">
        <v>82.803149</v>
      </c>
      <c r="AM30" s="1">
        <v>81.694212</v>
      </c>
      <c r="AN30" s="1">
        <v>83.469508</v>
      </c>
      <c r="AO30" s="1">
        <v>86.511573</v>
      </c>
      <c r="AP30" s="1">
        <v>87.037491</v>
      </c>
      <c r="AQ30" s="1"/>
      <c r="AR30">
        <v>40.647913</v>
      </c>
      <c r="AS30">
        <v>40.200864</v>
      </c>
      <c r="AT30">
        <v>39.927389</v>
      </c>
      <c r="AU30">
        <v>39.171698</v>
      </c>
      <c r="AV30">
        <v>39.267242</v>
      </c>
      <c r="AW30">
        <v>40.153751</v>
      </c>
      <c r="AX30">
        <v>38.621936</v>
      </c>
      <c r="AY30">
        <v>40.126388</v>
      </c>
      <c r="AZ30">
        <v>39.535986</v>
      </c>
      <c r="BA30">
        <v>39.517272</v>
      </c>
      <c r="BB30">
        <v>40.091965</v>
      </c>
      <c r="BC30">
        <v>36.76956</v>
      </c>
      <c r="BD30">
        <v>38.214367</v>
      </c>
      <c r="BE30">
        <v>44.150632</v>
      </c>
      <c r="BF30">
        <v>42.522335</v>
      </c>
      <c r="BG30">
        <v>39.587899</v>
      </c>
      <c r="BH30">
        <v>47.197758</v>
      </c>
      <c r="BI30">
        <v>44.93578</v>
      </c>
      <c r="BJ30">
        <v>44.433514</v>
      </c>
      <c r="BK30">
        <v>38.855352</v>
      </c>
      <c r="BL30">
        <v>34.986571</v>
      </c>
      <c r="BM30">
        <v>33.450983</v>
      </c>
      <c r="BN30">
        <v>32.412932</v>
      </c>
      <c r="BO30">
        <v>32.230283</v>
      </c>
      <c r="BP30">
        <v>29.649317</v>
      </c>
      <c r="BQ30">
        <v>42.94524</v>
      </c>
      <c r="BR30">
        <v>42.726838</v>
      </c>
      <c r="BS30">
        <v>36.037936</v>
      </c>
      <c r="BT30">
        <v>35.195265</v>
      </c>
      <c r="BU30">
        <v>33.723471</v>
      </c>
      <c r="BV30">
        <v>34.650545</v>
      </c>
      <c r="BW30">
        <v>37.433359</v>
      </c>
      <c r="BX30">
        <v>28.743559</v>
      </c>
      <c r="BY30">
        <v>18.710971</v>
      </c>
      <c r="BZ30">
        <v>18.291493</v>
      </c>
      <c r="CA30">
        <v>17.672469</v>
      </c>
      <c r="CB30">
        <v>17.788744</v>
      </c>
      <c r="CC30">
        <v>17.001048</v>
      </c>
      <c r="CD30">
        <v>16.896262</v>
      </c>
      <c r="CE30">
        <v>15.686574</v>
      </c>
      <c r="CF30">
        <v>15.673646</v>
      </c>
    </row>
    <row r="31" spans="1:84" ht="12.75">
      <c r="A31" t="s">
        <v>604</v>
      </c>
      <c r="B31" s="1">
        <v>116.91004</v>
      </c>
      <c r="C31" s="1">
        <v>119.42469</v>
      </c>
      <c r="D31" s="1">
        <v>117.24058</v>
      </c>
      <c r="E31" s="1">
        <v>121.0483</v>
      </c>
      <c r="F31" s="1">
        <v>127.29003</v>
      </c>
      <c r="G31" s="1">
        <v>130.66921</v>
      </c>
      <c r="H31" s="1">
        <v>128.82628</v>
      </c>
      <c r="I31" s="1">
        <v>120.30661</v>
      </c>
      <c r="J31" s="1">
        <v>119.89762</v>
      </c>
      <c r="K31" s="1">
        <v>106.18762</v>
      </c>
      <c r="L31" s="1">
        <v>133.38203</v>
      </c>
      <c r="M31" s="1">
        <v>131.87792</v>
      </c>
      <c r="N31" s="1">
        <v>116.01368</v>
      </c>
      <c r="O31" s="1">
        <v>126.18367</v>
      </c>
      <c r="P31" s="1">
        <v>138.23364</v>
      </c>
      <c r="Q31" s="1">
        <v>116.03881</v>
      </c>
      <c r="R31" s="1">
        <v>95.860813</v>
      </c>
      <c r="S31" s="1">
        <v>80.796509</v>
      </c>
      <c r="T31" s="1">
        <v>159.91394</v>
      </c>
      <c r="U31" s="1">
        <v>156.97274</v>
      </c>
      <c r="V31" s="1">
        <v>122.89199</v>
      </c>
      <c r="W31" s="1">
        <v>110.98327</v>
      </c>
      <c r="X31" s="1">
        <v>106.72764</v>
      </c>
      <c r="Y31" s="1">
        <v>107.18913</v>
      </c>
      <c r="Z31" s="1">
        <v>102.89642</v>
      </c>
      <c r="AA31" s="1">
        <v>142.73788</v>
      </c>
      <c r="AB31" s="1">
        <v>132.96538</v>
      </c>
      <c r="AC31" s="1">
        <v>121.86436</v>
      </c>
      <c r="AD31" s="1">
        <v>120.6479</v>
      </c>
      <c r="AE31" s="1">
        <v>121.84153</v>
      </c>
      <c r="AF31" s="1">
        <v>123.6218</v>
      </c>
      <c r="AG31" s="1">
        <v>136.18079</v>
      </c>
      <c r="AH31" s="1">
        <v>113.18801</v>
      </c>
      <c r="AI31" s="1">
        <v>70.11862</v>
      </c>
      <c r="AJ31" s="1">
        <v>65.174393</v>
      </c>
      <c r="AK31" s="1">
        <v>64.079475</v>
      </c>
      <c r="AL31" s="1">
        <v>62.107952</v>
      </c>
      <c r="AM31" s="1">
        <v>53.443908</v>
      </c>
      <c r="AN31" s="1">
        <v>55.554091</v>
      </c>
      <c r="AO31" s="1">
        <v>51.133397</v>
      </c>
      <c r="AP31" s="1">
        <v>48.369684</v>
      </c>
      <c r="AQ31" s="1"/>
      <c r="AR31">
        <v>69.597471</v>
      </c>
      <c r="AS31">
        <v>73.57637</v>
      </c>
      <c r="AT31">
        <v>75.534489</v>
      </c>
      <c r="AU31">
        <v>77.162964</v>
      </c>
      <c r="AV31">
        <v>81.25452</v>
      </c>
      <c r="AW31">
        <v>84.219001</v>
      </c>
      <c r="AX31">
        <v>86.089354</v>
      </c>
      <c r="AY31">
        <v>84.043635</v>
      </c>
      <c r="AZ31">
        <v>75.59451</v>
      </c>
      <c r="BA31">
        <v>74.418396</v>
      </c>
      <c r="BB31">
        <v>73.404777</v>
      </c>
      <c r="BC31">
        <v>75.615947</v>
      </c>
      <c r="BD31">
        <v>80.056492</v>
      </c>
      <c r="BE31">
        <v>93.183599</v>
      </c>
      <c r="BF31">
        <v>104.28117</v>
      </c>
      <c r="BG31">
        <v>113.42858</v>
      </c>
      <c r="BH31">
        <v>116.77252</v>
      </c>
      <c r="BI31">
        <v>117.26349</v>
      </c>
      <c r="BJ31">
        <v>115.91008</v>
      </c>
      <c r="BK31">
        <v>122.36209</v>
      </c>
      <c r="BL31">
        <v>129.65443</v>
      </c>
      <c r="BM31">
        <v>114.61688</v>
      </c>
      <c r="BN31">
        <v>104.69603</v>
      </c>
      <c r="BO31">
        <v>94.403109</v>
      </c>
      <c r="BP31">
        <v>91.180187</v>
      </c>
      <c r="BQ31">
        <v>90.77671</v>
      </c>
      <c r="BR31">
        <v>111.72224</v>
      </c>
      <c r="BS31">
        <v>128.72681</v>
      </c>
      <c r="BT31">
        <v>137.78666</v>
      </c>
      <c r="BU31">
        <v>137.38529</v>
      </c>
      <c r="BV31">
        <v>157.41692</v>
      </c>
      <c r="BW31">
        <v>150.97751</v>
      </c>
      <c r="BX31">
        <v>137.68379</v>
      </c>
      <c r="BY31">
        <v>109.31549</v>
      </c>
      <c r="BZ31">
        <v>118.65167</v>
      </c>
      <c r="CA31">
        <v>140.80452</v>
      </c>
      <c r="CB31">
        <v>133.0735</v>
      </c>
      <c r="CC31">
        <v>116.95277</v>
      </c>
      <c r="CD31">
        <v>113.94793</v>
      </c>
      <c r="CE31">
        <v>108.67527</v>
      </c>
      <c r="CF31">
        <v>96.583389</v>
      </c>
    </row>
    <row r="32" spans="1:84" ht="12.75">
      <c r="A32" t="s">
        <v>558</v>
      </c>
      <c r="B32" s="1">
        <v>59.289213</v>
      </c>
      <c r="C32" s="1">
        <v>60.57394</v>
      </c>
      <c r="D32" s="1">
        <v>64.483597</v>
      </c>
      <c r="E32" s="1">
        <v>66.405247</v>
      </c>
      <c r="F32" s="1">
        <v>68.886244</v>
      </c>
      <c r="G32" s="1">
        <v>71.220269</v>
      </c>
      <c r="H32" s="1">
        <v>71.929355</v>
      </c>
      <c r="I32" s="1">
        <v>68.632088</v>
      </c>
      <c r="J32" s="1">
        <v>61.044438</v>
      </c>
      <c r="K32" s="1">
        <v>60.893327</v>
      </c>
      <c r="L32" s="1">
        <v>63.39657</v>
      </c>
      <c r="M32" s="1">
        <v>67.722639</v>
      </c>
      <c r="N32" s="1">
        <v>72.2245</v>
      </c>
      <c r="O32" s="1">
        <v>85.316244</v>
      </c>
      <c r="P32" s="1">
        <v>101.15922</v>
      </c>
      <c r="Q32" s="1">
        <v>95.797014</v>
      </c>
      <c r="R32" s="1">
        <v>96.193074</v>
      </c>
      <c r="S32" s="1">
        <v>96.125914</v>
      </c>
      <c r="T32" s="1">
        <v>99.343797</v>
      </c>
      <c r="U32" s="1">
        <v>107.53153</v>
      </c>
      <c r="V32" s="1">
        <v>117.49331</v>
      </c>
      <c r="W32" s="1">
        <v>104.13335</v>
      </c>
      <c r="X32" s="1">
        <v>92.041914</v>
      </c>
      <c r="Y32" s="1">
        <v>84.207902</v>
      </c>
      <c r="Z32" s="1">
        <v>81.899635</v>
      </c>
      <c r="AA32" s="1">
        <v>79.976543</v>
      </c>
      <c r="AB32" s="1">
        <v>99.517526</v>
      </c>
      <c r="AC32" s="1">
        <v>116.14873</v>
      </c>
      <c r="AD32" s="1">
        <v>130.49224</v>
      </c>
      <c r="AE32" s="1">
        <v>128.49904</v>
      </c>
      <c r="AF32" s="1">
        <v>147.16944</v>
      </c>
      <c r="AG32" s="1">
        <v>124.98737</v>
      </c>
      <c r="AH32" s="1">
        <v>106.41695</v>
      </c>
      <c r="AI32" s="1">
        <v>82.925487</v>
      </c>
      <c r="AJ32" s="1">
        <v>93.532919</v>
      </c>
      <c r="AK32" s="1">
        <v>118.56476</v>
      </c>
      <c r="AL32" s="1">
        <v>104.05826</v>
      </c>
      <c r="AM32" s="1">
        <v>100.77949</v>
      </c>
      <c r="AN32" s="1">
        <v>103.85307</v>
      </c>
      <c r="AO32" s="1">
        <v>102.84752</v>
      </c>
      <c r="AP32" s="1">
        <v>92.623706</v>
      </c>
      <c r="AQ32" s="1"/>
      <c r="AR32">
        <v>75.235956</v>
      </c>
      <c r="AS32">
        <v>76.761404</v>
      </c>
      <c r="AT32">
        <v>78.863829</v>
      </c>
      <c r="AU32">
        <v>82.93803</v>
      </c>
      <c r="AV32">
        <v>83.808919</v>
      </c>
      <c r="AW32">
        <v>84.971209</v>
      </c>
      <c r="AX32">
        <v>84.896385</v>
      </c>
      <c r="AY32">
        <v>85.20569</v>
      </c>
      <c r="AZ32">
        <v>85.5856</v>
      </c>
      <c r="BA32">
        <v>82.652092</v>
      </c>
      <c r="BB32">
        <v>77.639157</v>
      </c>
      <c r="BC32">
        <v>79.205278</v>
      </c>
      <c r="BD32">
        <v>89.402176</v>
      </c>
      <c r="BE32">
        <v>103.71999</v>
      </c>
      <c r="BF32">
        <v>101.61868</v>
      </c>
      <c r="BG32">
        <v>115.86459</v>
      </c>
      <c r="BH32">
        <v>108.75668</v>
      </c>
      <c r="BI32">
        <v>109.60057</v>
      </c>
      <c r="BJ32">
        <v>122.19018</v>
      </c>
      <c r="BK32">
        <v>132.15153</v>
      </c>
      <c r="BL32">
        <v>137.21497</v>
      </c>
      <c r="BM32">
        <v>110.51485</v>
      </c>
      <c r="BN32">
        <v>95.388933</v>
      </c>
      <c r="BO32">
        <v>86.430138</v>
      </c>
      <c r="BP32">
        <v>78.668323</v>
      </c>
      <c r="BQ32">
        <v>78.060977</v>
      </c>
      <c r="BR32">
        <v>101.35267</v>
      </c>
      <c r="BS32">
        <v>116.1436</v>
      </c>
      <c r="BT32">
        <v>116.65436</v>
      </c>
      <c r="BU32">
        <v>109.18761</v>
      </c>
      <c r="BV32">
        <v>126.72571</v>
      </c>
      <c r="BW32">
        <v>120.77438</v>
      </c>
      <c r="BX32">
        <v>128.19221</v>
      </c>
      <c r="BY32">
        <v>120.37222</v>
      </c>
      <c r="BZ32">
        <v>123.20965</v>
      </c>
      <c r="CA32">
        <v>137.3211</v>
      </c>
      <c r="CB32">
        <v>133.51735</v>
      </c>
      <c r="CC32">
        <v>116.31964</v>
      </c>
      <c r="CD32">
        <v>113.98435</v>
      </c>
      <c r="CE32">
        <v>107.99842</v>
      </c>
      <c r="CF32">
        <v>93.977909</v>
      </c>
    </row>
    <row r="33" spans="1:84" ht="12.75">
      <c r="A33" t="s">
        <v>559</v>
      </c>
      <c r="B33" s="1">
        <v>65.408574</v>
      </c>
      <c r="C33" s="1">
        <v>66.598548</v>
      </c>
      <c r="D33" s="1">
        <v>71.024334</v>
      </c>
      <c r="E33" s="1">
        <v>74.305056</v>
      </c>
      <c r="F33" s="1">
        <v>76.764602</v>
      </c>
      <c r="G33" s="1">
        <v>77.140962</v>
      </c>
      <c r="H33" s="1">
        <v>77.293516</v>
      </c>
      <c r="I33" s="1">
        <v>77.736165</v>
      </c>
      <c r="J33" s="1">
        <v>76.108349</v>
      </c>
      <c r="K33" s="1">
        <v>72.378276</v>
      </c>
      <c r="L33" s="1">
        <v>69.374906</v>
      </c>
      <c r="M33" s="1">
        <v>70.307307</v>
      </c>
      <c r="N33" s="1">
        <v>80.644874</v>
      </c>
      <c r="O33" s="1">
        <v>92.638836</v>
      </c>
      <c r="P33" s="1">
        <v>87.938804</v>
      </c>
      <c r="Q33" s="1">
        <v>98.901056</v>
      </c>
      <c r="R33" s="1">
        <v>97.629902</v>
      </c>
      <c r="S33" s="1">
        <v>98.116188</v>
      </c>
      <c r="T33" s="1">
        <v>121.41448</v>
      </c>
      <c r="U33" s="1">
        <v>116.44636</v>
      </c>
      <c r="V33" s="1">
        <v>120.20588</v>
      </c>
      <c r="W33" s="1">
        <v>93.318671</v>
      </c>
      <c r="X33" s="1">
        <v>80.789599</v>
      </c>
      <c r="Y33" s="1">
        <v>68.349535</v>
      </c>
      <c r="Z33" s="1">
        <v>60.734672</v>
      </c>
      <c r="AA33" s="1">
        <v>59.936125</v>
      </c>
      <c r="AB33" s="1">
        <v>82.947773</v>
      </c>
      <c r="AC33" s="1">
        <v>89.591977</v>
      </c>
      <c r="AD33" s="1">
        <v>89.045051</v>
      </c>
      <c r="AE33" s="1">
        <v>86.136049</v>
      </c>
      <c r="AF33" s="1">
        <v>100.30895</v>
      </c>
      <c r="AG33" s="1">
        <v>97.092142</v>
      </c>
      <c r="AH33" s="1">
        <v>107.3932</v>
      </c>
      <c r="AI33" s="1">
        <v>99.284165</v>
      </c>
      <c r="AJ33" s="1">
        <v>101.26434</v>
      </c>
      <c r="AK33" s="1">
        <v>110.42477</v>
      </c>
      <c r="AL33" s="1">
        <v>107.43664</v>
      </c>
      <c r="AM33" s="1">
        <v>94.071646</v>
      </c>
      <c r="AN33" s="1">
        <v>93.87362</v>
      </c>
      <c r="AO33" s="1">
        <v>90.730978</v>
      </c>
      <c r="AP33" s="1">
        <v>78.234483</v>
      </c>
      <c r="AQ33" s="1"/>
      <c r="AR33">
        <v>63.291057</v>
      </c>
      <c r="AS33">
        <v>64.989912</v>
      </c>
      <c r="AT33">
        <v>66.694463</v>
      </c>
      <c r="AU33">
        <v>67.256925</v>
      </c>
      <c r="AV33">
        <v>69.250183</v>
      </c>
      <c r="AW33">
        <v>71.47931</v>
      </c>
      <c r="AX33">
        <v>72.189971</v>
      </c>
      <c r="AY33">
        <v>71.638253</v>
      </c>
      <c r="AZ33">
        <v>62.395338</v>
      </c>
      <c r="BA33">
        <v>62.579716</v>
      </c>
      <c r="BB33">
        <v>63.227715</v>
      </c>
      <c r="BC33">
        <v>67.078764</v>
      </c>
      <c r="BD33">
        <v>71.077781</v>
      </c>
      <c r="BE33">
        <v>72.417985</v>
      </c>
      <c r="BF33">
        <v>74.835365</v>
      </c>
      <c r="BG33">
        <v>79.928666</v>
      </c>
      <c r="BH33">
        <v>71.512799</v>
      </c>
      <c r="BI33">
        <v>74.958919</v>
      </c>
      <c r="BJ33">
        <v>85.043462</v>
      </c>
      <c r="BK33">
        <v>98.639244</v>
      </c>
      <c r="BL33">
        <v>115.83145</v>
      </c>
      <c r="BM33">
        <v>102.07715</v>
      </c>
      <c r="BN33">
        <v>89.814827</v>
      </c>
      <c r="BO33">
        <v>78.896491</v>
      </c>
      <c r="BP33">
        <v>70.581866</v>
      </c>
      <c r="BQ33">
        <v>69.268933</v>
      </c>
      <c r="BR33">
        <v>79.735225</v>
      </c>
      <c r="BS33">
        <v>90.513899</v>
      </c>
      <c r="BT33">
        <v>100.90113</v>
      </c>
      <c r="BU33">
        <v>95.431362</v>
      </c>
      <c r="BV33">
        <v>106.9636</v>
      </c>
      <c r="BW33">
        <v>109.50748</v>
      </c>
      <c r="BX33">
        <v>111.24555</v>
      </c>
      <c r="BY33">
        <v>95.578946</v>
      </c>
      <c r="BZ33">
        <v>97.988617</v>
      </c>
      <c r="CA33">
        <v>101.91121</v>
      </c>
      <c r="CB33">
        <v>101.47379</v>
      </c>
      <c r="CC33">
        <v>106.67524</v>
      </c>
      <c r="CD33">
        <v>109.08981</v>
      </c>
      <c r="CE33">
        <v>107.11939</v>
      </c>
      <c r="CF33">
        <v>100.50036</v>
      </c>
    </row>
    <row r="34" spans="1:84" ht="12.75">
      <c r="A34" t="s">
        <v>560</v>
      </c>
      <c r="B34" s="1">
        <v>67.269846</v>
      </c>
      <c r="C34" s="1">
        <v>70.987294</v>
      </c>
      <c r="D34" s="1">
        <v>68.119318</v>
      </c>
      <c r="E34" s="1">
        <v>68.105397</v>
      </c>
      <c r="F34" s="1">
        <v>66.504415</v>
      </c>
      <c r="G34" s="1">
        <v>72.957194</v>
      </c>
      <c r="H34" s="1">
        <v>74.095573</v>
      </c>
      <c r="I34" s="1">
        <v>67.239532</v>
      </c>
      <c r="J34" s="1">
        <v>63.194613</v>
      </c>
      <c r="K34" s="1">
        <v>65.411532</v>
      </c>
      <c r="L34" s="1">
        <v>65.264958</v>
      </c>
      <c r="M34" s="1">
        <v>65.582088</v>
      </c>
      <c r="N34" s="1">
        <v>53.61845</v>
      </c>
      <c r="O34" s="1">
        <v>70.465329</v>
      </c>
      <c r="P34" s="1">
        <v>85.718826</v>
      </c>
      <c r="Q34" s="1">
        <v>99.550246</v>
      </c>
      <c r="R34" s="1">
        <v>104.6282</v>
      </c>
      <c r="S34" s="1">
        <v>145.93505</v>
      </c>
      <c r="T34" s="1">
        <v>121.27249</v>
      </c>
      <c r="U34" s="1">
        <v>113.32713</v>
      </c>
      <c r="V34" s="1">
        <v>150.38346</v>
      </c>
      <c r="W34" s="1">
        <v>209.28865</v>
      </c>
      <c r="X34" s="1">
        <v>220.88487</v>
      </c>
      <c r="Y34" s="1">
        <v>158.41145</v>
      </c>
      <c r="Z34" s="1">
        <v>91.113892</v>
      </c>
      <c r="AA34" s="1">
        <v>84.037167</v>
      </c>
      <c r="AB34" s="1">
        <v>85.917381</v>
      </c>
      <c r="AC34" s="1">
        <v>81.091041</v>
      </c>
      <c r="AD34" s="1">
        <v>76.286013</v>
      </c>
      <c r="AE34" s="1">
        <v>71.50839</v>
      </c>
      <c r="AF34" s="1">
        <v>80.827254</v>
      </c>
      <c r="AG34" s="1">
        <v>78.654135</v>
      </c>
      <c r="AH34" s="1">
        <v>80.971122</v>
      </c>
      <c r="AI34" s="1">
        <v>123.78149</v>
      </c>
      <c r="AJ34" s="1">
        <v>100.91332</v>
      </c>
      <c r="AK34" s="1">
        <v>107.28313</v>
      </c>
      <c r="AL34" s="1">
        <v>106.53442</v>
      </c>
      <c r="AM34" s="1">
        <v>102.69984</v>
      </c>
      <c r="AN34" s="1">
        <v>102.92497</v>
      </c>
      <c r="AO34" s="1">
        <v>100.24306</v>
      </c>
      <c r="AP34" s="1">
        <v>87.20692</v>
      </c>
      <c r="AQ34" s="1"/>
      <c r="AR34">
        <v>38.131064</v>
      </c>
      <c r="AS34">
        <v>40.607509</v>
      </c>
      <c r="AT34">
        <v>43.504103</v>
      </c>
      <c r="AU34">
        <v>45.688185</v>
      </c>
      <c r="AV34">
        <v>50.147263</v>
      </c>
      <c r="AW34">
        <v>62.133069</v>
      </c>
      <c r="AX34">
        <v>67.131808</v>
      </c>
      <c r="AY34">
        <v>44.477775</v>
      </c>
      <c r="AZ34">
        <v>41.880486</v>
      </c>
      <c r="BA34">
        <v>44.006312</v>
      </c>
      <c r="BB34">
        <v>47.711154</v>
      </c>
      <c r="BC34">
        <v>50.054647</v>
      </c>
      <c r="BD34">
        <v>44.074376</v>
      </c>
      <c r="BE34">
        <v>53.589754</v>
      </c>
      <c r="BF34">
        <v>62.224625</v>
      </c>
      <c r="BG34">
        <v>72.051912</v>
      </c>
      <c r="BH34">
        <v>95.400474</v>
      </c>
      <c r="BI34">
        <v>149.82506</v>
      </c>
      <c r="BJ34">
        <v>166.36427</v>
      </c>
      <c r="BK34">
        <v>133.69502</v>
      </c>
      <c r="BL34">
        <v>185.4177</v>
      </c>
      <c r="BM34">
        <v>326.56926</v>
      </c>
      <c r="BN34">
        <v>430.46692</v>
      </c>
      <c r="BO34">
        <v>271.96792</v>
      </c>
      <c r="BP34">
        <v>81.670311</v>
      </c>
      <c r="BQ34">
        <v>62.903257</v>
      </c>
      <c r="BR34">
        <v>51.986917</v>
      </c>
      <c r="BS34">
        <v>40.909223</v>
      </c>
      <c r="BT34">
        <v>40.148364</v>
      </c>
      <c r="BU34">
        <v>38.145064</v>
      </c>
      <c r="BV34">
        <v>40.047483</v>
      </c>
      <c r="BW34">
        <v>40.391005</v>
      </c>
      <c r="BX34">
        <v>38.021751</v>
      </c>
      <c r="BY34">
        <v>30.979018</v>
      </c>
      <c r="BZ34">
        <v>25.524664</v>
      </c>
      <c r="CA34">
        <v>29.827539</v>
      </c>
      <c r="CB34">
        <v>29.936524</v>
      </c>
      <c r="CC34">
        <v>29.072204</v>
      </c>
      <c r="CD34">
        <v>27.336038</v>
      </c>
      <c r="CE34">
        <v>28.205618</v>
      </c>
      <c r="CF34">
        <v>18.200624</v>
      </c>
    </row>
    <row r="35" spans="1:84" ht="12.75">
      <c r="A35" t="s">
        <v>561</v>
      </c>
      <c r="B35" s="1">
        <v>33.803651</v>
      </c>
      <c r="C35" s="1">
        <v>33.563682</v>
      </c>
      <c r="D35" s="1">
        <v>37.970197</v>
      </c>
      <c r="E35" s="1">
        <v>37.524834</v>
      </c>
      <c r="F35" s="1">
        <v>39.109547</v>
      </c>
      <c r="G35" s="1">
        <v>39.217043</v>
      </c>
      <c r="H35" s="1">
        <v>39.332041</v>
      </c>
      <c r="I35" s="1">
        <v>40.712224</v>
      </c>
      <c r="J35" s="1">
        <v>40.104225</v>
      </c>
      <c r="K35" s="1">
        <v>38.917125</v>
      </c>
      <c r="L35" s="1">
        <v>40.734331</v>
      </c>
      <c r="M35" s="1">
        <v>41.014653</v>
      </c>
      <c r="N35" s="1">
        <v>43.36064</v>
      </c>
      <c r="O35" s="1">
        <v>54.831834</v>
      </c>
      <c r="P35" s="1">
        <v>58.560643</v>
      </c>
      <c r="Q35" s="1">
        <v>56.637617</v>
      </c>
      <c r="R35" s="1">
        <v>57.351109</v>
      </c>
      <c r="S35" s="1">
        <v>61.037732</v>
      </c>
      <c r="T35" s="1">
        <v>64.722749</v>
      </c>
      <c r="U35" s="1">
        <v>77.876196</v>
      </c>
      <c r="V35" s="1">
        <v>71.007653</v>
      </c>
      <c r="W35" s="1">
        <v>54.710353</v>
      </c>
      <c r="X35" s="1">
        <v>64.927953</v>
      </c>
      <c r="Y35" s="1">
        <v>60.227347</v>
      </c>
      <c r="Z35" s="1">
        <v>61.720287</v>
      </c>
      <c r="AA35" s="1">
        <v>56.664721</v>
      </c>
      <c r="AB35" s="1">
        <v>59.001125</v>
      </c>
      <c r="AC35" s="1">
        <v>64.447718</v>
      </c>
      <c r="AD35" s="1">
        <v>71.343422</v>
      </c>
      <c r="AE35" s="1">
        <v>70.972811</v>
      </c>
      <c r="AF35" s="1">
        <v>86.699436</v>
      </c>
      <c r="AG35" s="1">
        <v>82.919527</v>
      </c>
      <c r="AH35" s="1">
        <v>90.319929</v>
      </c>
      <c r="AI35" s="1">
        <v>82.213102</v>
      </c>
      <c r="AJ35" s="1">
        <v>82.717266</v>
      </c>
      <c r="AK35" s="1">
        <v>89.249482</v>
      </c>
      <c r="AL35" s="1">
        <v>90.149075</v>
      </c>
      <c r="AM35" s="1">
        <v>82.840848</v>
      </c>
      <c r="AN35" s="1">
        <v>80.700896</v>
      </c>
      <c r="AO35" s="1">
        <v>81.396136</v>
      </c>
      <c r="AP35" s="1">
        <v>68.545363</v>
      </c>
      <c r="AQ35" s="1"/>
      <c r="AR35">
        <v>53.635999</v>
      </c>
      <c r="AS35">
        <v>53.036552</v>
      </c>
      <c r="AT35">
        <v>54.402574</v>
      </c>
      <c r="AU35">
        <v>53.397901</v>
      </c>
      <c r="AV35">
        <v>52.90463</v>
      </c>
      <c r="AW35">
        <v>53.131272</v>
      </c>
      <c r="AX35">
        <v>55.766602</v>
      </c>
      <c r="AY35">
        <v>50.886991</v>
      </c>
      <c r="AZ35">
        <v>50.550382</v>
      </c>
      <c r="BA35">
        <v>49.467192</v>
      </c>
      <c r="BB35">
        <v>57.542791</v>
      </c>
      <c r="BC35">
        <v>55.140001</v>
      </c>
      <c r="BD35">
        <v>57.1993</v>
      </c>
      <c r="BE35">
        <v>67.197122</v>
      </c>
      <c r="BF35">
        <v>65.580078</v>
      </c>
      <c r="BG35">
        <v>65.596349</v>
      </c>
      <c r="BH35">
        <v>55.76219</v>
      </c>
      <c r="BI35">
        <v>52.322787</v>
      </c>
      <c r="BJ35">
        <v>54.167305</v>
      </c>
      <c r="BK35">
        <v>59.346826</v>
      </c>
      <c r="BL35">
        <v>49.418278</v>
      </c>
      <c r="BM35">
        <v>35.759458</v>
      </c>
      <c r="BN35">
        <v>37.933204</v>
      </c>
      <c r="BO35">
        <v>44.231057</v>
      </c>
      <c r="BP35">
        <v>28.82571</v>
      </c>
      <c r="BQ35">
        <v>26.841591</v>
      </c>
      <c r="BR35">
        <v>41.178178</v>
      </c>
      <c r="BS35">
        <v>36.28341</v>
      </c>
      <c r="BT35">
        <v>42.771033</v>
      </c>
      <c r="BU35">
        <v>47.338931</v>
      </c>
      <c r="BV35">
        <v>46.915951</v>
      </c>
      <c r="BW35">
        <v>44.992187</v>
      </c>
      <c r="BX35">
        <v>44.877934</v>
      </c>
      <c r="BY35">
        <v>36.012739</v>
      </c>
      <c r="BZ35">
        <v>32.867996</v>
      </c>
      <c r="CA35">
        <v>34.761195</v>
      </c>
      <c r="CB35">
        <v>33.870602</v>
      </c>
      <c r="CC35">
        <v>30.012957</v>
      </c>
      <c r="CD35">
        <v>32.36395</v>
      </c>
      <c r="CE35">
        <v>30.802757</v>
      </c>
      <c r="CF35">
        <v>29.351034</v>
      </c>
    </row>
    <row r="36" spans="1:84" ht="12.75">
      <c r="A36" t="s">
        <v>562</v>
      </c>
      <c r="B36" s="1">
        <v>54.934925</v>
      </c>
      <c r="C36" s="1">
        <v>55.048933</v>
      </c>
      <c r="D36" s="1">
        <v>57.208453</v>
      </c>
      <c r="E36" s="1">
        <v>56.347264</v>
      </c>
      <c r="F36" s="1">
        <v>57.92946</v>
      </c>
      <c r="G36" s="1">
        <v>59.13232</v>
      </c>
      <c r="H36" s="1">
        <v>55.658696</v>
      </c>
      <c r="I36" s="1">
        <v>56.338419</v>
      </c>
      <c r="J36" s="1">
        <v>55.200668</v>
      </c>
      <c r="K36" s="1">
        <v>55.206237</v>
      </c>
      <c r="L36" s="1">
        <v>54.70353</v>
      </c>
      <c r="M36" s="1">
        <v>53.528044</v>
      </c>
      <c r="N36" s="1">
        <v>55.386347</v>
      </c>
      <c r="O36" s="1">
        <v>61.236387</v>
      </c>
      <c r="P36" s="1">
        <v>68.711644</v>
      </c>
      <c r="Q36" s="1">
        <v>72.96294</v>
      </c>
      <c r="R36" s="1">
        <v>80.047222</v>
      </c>
      <c r="S36" s="1">
        <v>80.793553</v>
      </c>
      <c r="T36" s="1">
        <v>81.742053</v>
      </c>
      <c r="U36" s="1">
        <v>86.223998</v>
      </c>
      <c r="V36" s="1">
        <v>90.082484</v>
      </c>
      <c r="W36" s="1">
        <v>84.480013</v>
      </c>
      <c r="X36" s="1">
        <v>81.097318</v>
      </c>
      <c r="Y36" s="1">
        <v>77.453694</v>
      </c>
      <c r="Z36" s="1">
        <v>79.182324</v>
      </c>
      <c r="AA36" s="1">
        <v>111.14806</v>
      </c>
      <c r="AB36" s="1">
        <v>73.989705</v>
      </c>
      <c r="AC36" s="1">
        <v>61.677997</v>
      </c>
      <c r="AD36" s="1">
        <v>65.465693</v>
      </c>
      <c r="AE36" s="1">
        <v>66.80724</v>
      </c>
      <c r="AF36" s="1">
        <v>60.751987</v>
      </c>
      <c r="AG36" s="1">
        <v>60.04244</v>
      </c>
      <c r="AH36" s="1">
        <v>68.678934</v>
      </c>
      <c r="AI36" s="1">
        <v>71.732725</v>
      </c>
      <c r="AJ36" s="1">
        <v>72.411222</v>
      </c>
      <c r="AK36" s="1">
        <v>78.093351</v>
      </c>
      <c r="AL36" s="1">
        <v>82.473739</v>
      </c>
      <c r="AM36" s="1">
        <v>83.77585</v>
      </c>
      <c r="AN36" s="1">
        <v>84.256522</v>
      </c>
      <c r="AO36" s="1">
        <v>81.840818</v>
      </c>
      <c r="AP36" s="1">
        <v>78.363191</v>
      </c>
      <c r="AQ36" s="1"/>
      <c r="AR36">
        <v>57.066894</v>
      </c>
      <c r="AS36">
        <v>57.445278</v>
      </c>
      <c r="AT36">
        <v>58.549681</v>
      </c>
      <c r="AU36">
        <v>58.596683</v>
      </c>
      <c r="AV36">
        <v>61.127287</v>
      </c>
      <c r="AW36">
        <v>63.605804</v>
      </c>
      <c r="AX36">
        <v>63.541134</v>
      </c>
      <c r="AY36">
        <v>61.448382</v>
      </c>
      <c r="AZ36">
        <v>59.97594</v>
      </c>
      <c r="BA36">
        <v>60.436825</v>
      </c>
      <c r="BB36">
        <v>58.916872</v>
      </c>
      <c r="BC36">
        <v>58.217763</v>
      </c>
      <c r="BD36">
        <v>58.702567</v>
      </c>
      <c r="BE36">
        <v>65.922919</v>
      </c>
      <c r="BF36">
        <v>74.875171</v>
      </c>
      <c r="BG36">
        <v>71.779913</v>
      </c>
      <c r="BH36">
        <v>68.891912</v>
      </c>
      <c r="BI36">
        <v>72.937704</v>
      </c>
      <c r="BJ36">
        <v>77.726297</v>
      </c>
      <c r="BK36">
        <v>82.584683</v>
      </c>
      <c r="BL36">
        <v>80.181954</v>
      </c>
      <c r="BM36">
        <v>69.561098</v>
      </c>
      <c r="BN36">
        <v>65.221847</v>
      </c>
      <c r="BO36">
        <v>56.696519</v>
      </c>
      <c r="BP36">
        <v>51.164835</v>
      </c>
      <c r="BQ36">
        <v>48.268458</v>
      </c>
      <c r="BR36">
        <v>56.762171</v>
      </c>
      <c r="BS36">
        <v>66.383429</v>
      </c>
      <c r="BT36">
        <v>70.611444</v>
      </c>
      <c r="BU36">
        <v>67.63245</v>
      </c>
      <c r="BV36">
        <v>79.769333</v>
      </c>
      <c r="BW36">
        <v>79.311775</v>
      </c>
      <c r="BX36">
        <v>85.300841</v>
      </c>
      <c r="BY36">
        <v>79.281317</v>
      </c>
      <c r="BZ36">
        <v>81.697455</v>
      </c>
      <c r="CA36">
        <v>91.518261</v>
      </c>
      <c r="CB36">
        <v>93.217385</v>
      </c>
      <c r="CC36">
        <v>85.548494</v>
      </c>
      <c r="CD36">
        <v>81.504925</v>
      </c>
      <c r="CE36">
        <v>79.197415</v>
      </c>
      <c r="CF36">
        <v>67.92868</v>
      </c>
    </row>
    <row r="37" spans="1:84" ht="12.75">
      <c r="A37" t="s">
        <v>563</v>
      </c>
      <c r="B37" s="1">
        <v>94.013438</v>
      </c>
      <c r="C37" s="1">
        <v>92.958106</v>
      </c>
      <c r="D37" s="1">
        <v>97.980515</v>
      </c>
      <c r="E37" s="1">
        <v>96.1976</v>
      </c>
      <c r="F37" s="1">
        <v>95.083064</v>
      </c>
      <c r="G37" s="1">
        <v>95.541236</v>
      </c>
      <c r="H37" s="1">
        <v>101.20099</v>
      </c>
      <c r="I37" s="1">
        <v>92.949643</v>
      </c>
      <c r="J37" s="1">
        <v>93.057928</v>
      </c>
      <c r="K37" s="1">
        <v>90.082443</v>
      </c>
      <c r="L37" s="1">
        <v>90.328421</v>
      </c>
      <c r="M37" s="1">
        <v>97.450778</v>
      </c>
      <c r="N37" s="1">
        <v>105.13696</v>
      </c>
      <c r="O37" s="1">
        <v>138.30037</v>
      </c>
      <c r="P37" s="1">
        <v>142.03816</v>
      </c>
      <c r="Q37" s="1">
        <v>140.33292</v>
      </c>
      <c r="R37" s="1">
        <v>116.61773</v>
      </c>
      <c r="S37" s="1">
        <v>100.93169</v>
      </c>
      <c r="T37" s="1">
        <v>90.174271</v>
      </c>
      <c r="U37" s="1">
        <v>74.412672</v>
      </c>
      <c r="V37" s="1">
        <v>118.9799</v>
      </c>
      <c r="W37" s="1">
        <v>130.77159</v>
      </c>
      <c r="X37" s="1">
        <v>117.59549</v>
      </c>
      <c r="Y37" s="1">
        <v>106.85723</v>
      </c>
      <c r="Z37" s="1">
        <v>119.05602</v>
      </c>
      <c r="AA37" s="1">
        <v>84.423533</v>
      </c>
      <c r="AB37" s="1">
        <v>94.068688</v>
      </c>
      <c r="AC37" s="1">
        <v>61.341183</v>
      </c>
      <c r="AD37" s="1">
        <v>53.037943</v>
      </c>
      <c r="AE37" s="1">
        <v>54.284493</v>
      </c>
      <c r="AF37" s="1">
        <v>55.867718</v>
      </c>
      <c r="AG37" s="1">
        <v>51.450072</v>
      </c>
      <c r="AH37" s="1">
        <v>49.31142</v>
      </c>
      <c r="AI37" s="1">
        <v>48.812345</v>
      </c>
      <c r="AJ37" s="1">
        <v>46.04513</v>
      </c>
      <c r="AK37" s="1">
        <v>48.725337</v>
      </c>
      <c r="AL37" s="1">
        <v>48.877372</v>
      </c>
      <c r="AM37" s="1">
        <v>45.619142</v>
      </c>
      <c r="AN37" s="1">
        <v>28.608805</v>
      </c>
      <c r="AO37" s="1">
        <v>60.184945</v>
      </c>
      <c r="AP37" s="1">
        <v>77.650816</v>
      </c>
      <c r="AQ37" s="1"/>
      <c r="AR37">
        <v>43.497036</v>
      </c>
      <c r="AS37">
        <v>43.067969</v>
      </c>
      <c r="AT37">
        <v>43.35168</v>
      </c>
      <c r="AU37">
        <v>43.793763</v>
      </c>
      <c r="AV37">
        <v>41.600394</v>
      </c>
      <c r="AW37">
        <v>40.481586</v>
      </c>
      <c r="AX37">
        <v>39.563215</v>
      </c>
      <c r="AY37">
        <v>38.691863</v>
      </c>
      <c r="AZ37">
        <v>37.947194</v>
      </c>
      <c r="BA37">
        <v>37.146667</v>
      </c>
      <c r="BB37">
        <v>36.378579</v>
      </c>
      <c r="BC37">
        <v>35.143464</v>
      </c>
      <c r="BD37">
        <v>33.754068</v>
      </c>
      <c r="BE37">
        <v>36.881334</v>
      </c>
      <c r="BF37">
        <v>39.799189</v>
      </c>
      <c r="BG37">
        <v>40.844001</v>
      </c>
      <c r="BH37">
        <v>43.071077</v>
      </c>
      <c r="BI37">
        <v>45.881649</v>
      </c>
      <c r="BJ37">
        <v>46.476864</v>
      </c>
      <c r="BK37">
        <v>47.765871</v>
      </c>
      <c r="BL37">
        <v>48.234148</v>
      </c>
      <c r="BM37">
        <v>49.242854</v>
      </c>
      <c r="BN37">
        <v>48.262389</v>
      </c>
      <c r="BO37">
        <v>49.30886</v>
      </c>
      <c r="BP37">
        <v>49.427042</v>
      </c>
      <c r="BQ37">
        <v>56.358615</v>
      </c>
      <c r="BR37">
        <v>40.389158</v>
      </c>
      <c r="BS37">
        <v>32.81923</v>
      </c>
      <c r="BT37">
        <v>33.603345</v>
      </c>
      <c r="BU37">
        <v>33.638228</v>
      </c>
      <c r="BV37">
        <v>28.763577</v>
      </c>
      <c r="BW37">
        <v>32.466117</v>
      </c>
      <c r="BX37">
        <v>33.700579</v>
      </c>
      <c r="BY37">
        <v>34.670917</v>
      </c>
      <c r="BZ37">
        <v>37.575273</v>
      </c>
      <c r="CA37">
        <v>39.416294</v>
      </c>
      <c r="CB37">
        <v>40.955318</v>
      </c>
      <c r="CC37">
        <v>43.501671</v>
      </c>
      <c r="CD37">
        <v>43.423222</v>
      </c>
      <c r="CE37">
        <v>38.880746</v>
      </c>
      <c r="CF37">
        <v>38.77354</v>
      </c>
    </row>
    <row r="38" spans="1:83" ht="12.75">
      <c r="A38" t="s">
        <v>564</v>
      </c>
      <c r="B38" s="1">
        <v>40.596842</v>
      </c>
      <c r="C38" s="1">
        <v>40.998918</v>
      </c>
      <c r="D38" s="1">
        <v>41.950407</v>
      </c>
      <c r="E38" s="1">
        <v>42.408932</v>
      </c>
      <c r="F38" s="1">
        <v>42.237788</v>
      </c>
      <c r="G38" s="1">
        <v>40.596071</v>
      </c>
      <c r="H38" s="1">
        <v>42.019424</v>
      </c>
      <c r="I38" s="1">
        <v>41.475792</v>
      </c>
      <c r="J38" s="1">
        <v>39.814827</v>
      </c>
      <c r="K38" s="1">
        <v>39.318545</v>
      </c>
      <c r="L38" s="1">
        <v>40.364389</v>
      </c>
      <c r="M38" s="1">
        <v>39.697751</v>
      </c>
      <c r="N38" s="1">
        <v>49.986649</v>
      </c>
      <c r="O38" s="1">
        <v>46.406144</v>
      </c>
      <c r="P38" s="1">
        <v>63.520766</v>
      </c>
      <c r="Q38" s="1">
        <v>48.525843</v>
      </c>
      <c r="R38" s="1">
        <v>54.377124</v>
      </c>
      <c r="S38" s="1">
        <v>56.783537</v>
      </c>
      <c r="T38" s="1">
        <v>60.974312</v>
      </c>
      <c r="U38" s="1">
        <v>65.093702</v>
      </c>
      <c r="V38" s="1">
        <v>73.000051</v>
      </c>
      <c r="W38" s="1">
        <v>68.172715</v>
      </c>
      <c r="X38" s="1">
        <v>64.811862</v>
      </c>
      <c r="Y38" s="1">
        <v>68.011088</v>
      </c>
      <c r="Z38" s="1">
        <v>90.862512</v>
      </c>
      <c r="AA38" s="1">
        <v>118.39606</v>
      </c>
      <c r="AB38" s="1">
        <v>145.82561</v>
      </c>
      <c r="AC38" s="1">
        <v>76.836212</v>
      </c>
      <c r="AD38" s="1">
        <v>60.012375</v>
      </c>
      <c r="AE38" s="1">
        <v>58.08862</v>
      </c>
      <c r="AF38" s="1">
        <v>85.18644</v>
      </c>
      <c r="AG38" s="1">
        <v>60.698121</v>
      </c>
      <c r="AH38" s="1">
        <v>46.190111</v>
      </c>
      <c r="AI38" s="1">
        <v>51.404713</v>
      </c>
      <c r="AJ38" s="1">
        <v>55.827376</v>
      </c>
      <c r="AK38" s="1">
        <v>59.955724</v>
      </c>
      <c r="AL38" s="1">
        <v>62.256746</v>
      </c>
      <c r="AM38" s="1">
        <v>61.61109</v>
      </c>
      <c r="AN38" s="1">
        <v>60.490517</v>
      </c>
      <c r="AO38" s="1">
        <v>55.813216</v>
      </c>
      <c r="AP38" s="1"/>
      <c r="AQ38" s="1"/>
      <c r="AR38">
        <v>55.059646</v>
      </c>
      <c r="AS38">
        <v>53.131812</v>
      </c>
      <c r="AT38">
        <v>71.34488</v>
      </c>
      <c r="AU38">
        <v>58.72562</v>
      </c>
      <c r="AV38">
        <v>41.067804</v>
      </c>
      <c r="AW38">
        <v>63.259068</v>
      </c>
      <c r="AX38">
        <v>56.986532</v>
      </c>
      <c r="AY38">
        <v>58.243792</v>
      </c>
      <c r="AZ38">
        <v>45.323352</v>
      </c>
      <c r="BA38">
        <v>41.951856</v>
      </c>
      <c r="BB38">
        <v>43.466859</v>
      </c>
      <c r="BC38">
        <v>44.162057</v>
      </c>
      <c r="BD38">
        <v>39.136154</v>
      </c>
      <c r="BE38">
        <v>37.754288</v>
      </c>
      <c r="BF38">
        <v>40.166121</v>
      </c>
      <c r="BG38">
        <v>38.436239</v>
      </c>
      <c r="BH38">
        <v>32.888703</v>
      </c>
      <c r="BI38">
        <v>32.850522</v>
      </c>
      <c r="BJ38">
        <v>39.53592</v>
      </c>
      <c r="BK38">
        <v>40.826797</v>
      </c>
      <c r="BL38">
        <v>37.400487</v>
      </c>
      <c r="BM38">
        <v>32.97194</v>
      </c>
      <c r="BN38">
        <v>30.427053</v>
      </c>
      <c r="BO38">
        <v>31.901149</v>
      </c>
      <c r="BP38">
        <v>28.324831</v>
      </c>
      <c r="BQ38">
        <v>23.665631</v>
      </c>
      <c r="BR38">
        <v>14.117065</v>
      </c>
      <c r="BS38">
        <v>15.82703</v>
      </c>
      <c r="BT38">
        <v>28.52868</v>
      </c>
      <c r="BU38">
        <v>30.795946</v>
      </c>
      <c r="BV38">
        <v>31.851165</v>
      </c>
      <c r="BW38">
        <v>24.984826</v>
      </c>
      <c r="BX38">
        <v>20.798488</v>
      </c>
      <c r="BY38">
        <v>23.209197</v>
      </c>
      <c r="BZ38">
        <v>25.020922</v>
      </c>
      <c r="CA38">
        <v>26.817563</v>
      </c>
      <c r="CB38">
        <v>27.509748</v>
      </c>
      <c r="CC38">
        <v>26.438574</v>
      </c>
      <c r="CD38">
        <v>25.323221</v>
      </c>
      <c r="CE38">
        <v>22.846979</v>
      </c>
    </row>
    <row r="39" spans="1:84" ht="12.75">
      <c r="A39" t="s">
        <v>605</v>
      </c>
      <c r="B39" s="1">
        <v>107.52999</v>
      </c>
      <c r="C39" s="1">
        <v>113.94049</v>
      </c>
      <c r="D39" s="1">
        <v>112.49102</v>
      </c>
      <c r="E39" s="1">
        <v>111.37262</v>
      </c>
      <c r="F39" s="1">
        <v>116.47322</v>
      </c>
      <c r="G39" s="1">
        <v>117.08798</v>
      </c>
      <c r="H39" s="1"/>
      <c r="I39" s="1">
        <v>122.7019</v>
      </c>
      <c r="J39" s="1">
        <v>112.70791</v>
      </c>
      <c r="K39" s="1">
        <v>124.20618</v>
      </c>
      <c r="L39" s="1">
        <v>107.626</v>
      </c>
      <c r="M39" s="1">
        <v>115.4975</v>
      </c>
      <c r="N39" s="1">
        <v>124.01613</v>
      </c>
      <c r="O39" s="1">
        <v>137.96296</v>
      </c>
      <c r="P39" s="1">
        <v>143.29001</v>
      </c>
      <c r="Q39" s="1">
        <v>94.441188</v>
      </c>
      <c r="R39" s="1">
        <v>98.988223</v>
      </c>
      <c r="S39" s="1">
        <v>100.95834</v>
      </c>
      <c r="T39" s="1">
        <v>93.058767</v>
      </c>
      <c r="U39" s="1">
        <v>92.53849</v>
      </c>
      <c r="V39" s="1">
        <v>100.38788</v>
      </c>
      <c r="W39" s="1">
        <v>93.786481</v>
      </c>
      <c r="X39" s="1">
        <v>90.409537</v>
      </c>
      <c r="Y39" s="1">
        <v>90.415619</v>
      </c>
      <c r="Z39" s="1">
        <v>92.864321</v>
      </c>
      <c r="AA39" s="1">
        <v>93.545745</v>
      </c>
      <c r="AB39" s="1">
        <v>97.238985</v>
      </c>
      <c r="AC39" s="1">
        <v>89.80997</v>
      </c>
      <c r="AD39" s="1">
        <v>93.777249</v>
      </c>
      <c r="AE39" s="1">
        <v>101.0668</v>
      </c>
      <c r="AF39" s="1">
        <v>113.95502</v>
      </c>
      <c r="AG39" s="1">
        <v>86.556492</v>
      </c>
      <c r="AH39" s="1">
        <v>32.137995</v>
      </c>
      <c r="AI39" s="1">
        <v>44.971164</v>
      </c>
      <c r="AJ39" s="1">
        <v>36.002703</v>
      </c>
      <c r="AK39" s="1">
        <v>65.374263</v>
      </c>
      <c r="AL39" s="1">
        <v>85.928672</v>
      </c>
      <c r="AM39" s="1">
        <v>103.07107</v>
      </c>
      <c r="AN39" s="1">
        <v>117.11118</v>
      </c>
      <c r="AO39" s="1"/>
      <c r="AP39" s="1"/>
      <c r="AQ39" s="1"/>
      <c r="AR39">
        <v>57.541289</v>
      </c>
      <c r="AS39">
        <v>58.912466</v>
      </c>
      <c r="AT39">
        <v>58.752272</v>
      </c>
      <c r="AU39">
        <v>58.796097</v>
      </c>
      <c r="AV39">
        <v>59.094268</v>
      </c>
      <c r="AW39">
        <v>58.542524</v>
      </c>
      <c r="AX39">
        <v>54.484736</v>
      </c>
      <c r="AY39">
        <v>54.9647</v>
      </c>
      <c r="AZ39">
        <v>50.893135</v>
      </c>
      <c r="BA39">
        <v>50.245727</v>
      </c>
      <c r="BB39">
        <v>49.819219</v>
      </c>
      <c r="BC39">
        <v>50.469645</v>
      </c>
      <c r="BD39">
        <v>55.035696</v>
      </c>
      <c r="BE39">
        <v>67.663401</v>
      </c>
      <c r="BF39">
        <v>73.046869</v>
      </c>
      <c r="BG39">
        <v>69.761805</v>
      </c>
      <c r="BH39">
        <v>70.114001</v>
      </c>
      <c r="BI39">
        <v>73.182529</v>
      </c>
      <c r="BJ39">
        <v>73.560272</v>
      </c>
      <c r="BK39">
        <v>71.833594</v>
      </c>
      <c r="BL39">
        <v>75.213469</v>
      </c>
      <c r="BM39">
        <v>69.224253</v>
      </c>
      <c r="BN39">
        <v>64.968785</v>
      </c>
      <c r="BO39">
        <v>56.035917</v>
      </c>
      <c r="BP39">
        <v>53.936647</v>
      </c>
      <c r="BQ39">
        <v>53.958999</v>
      </c>
      <c r="BR39">
        <v>54.931746</v>
      </c>
      <c r="BS39">
        <v>55.834281</v>
      </c>
      <c r="BT39">
        <v>57.99903</v>
      </c>
      <c r="BU39">
        <v>61.216332</v>
      </c>
      <c r="BV39">
        <v>63.869852</v>
      </c>
      <c r="BW39">
        <v>66.659087</v>
      </c>
      <c r="BX39">
        <v>69.894731</v>
      </c>
      <c r="BY39">
        <v>72.504886</v>
      </c>
      <c r="BZ39">
        <v>77.057526</v>
      </c>
      <c r="CA39">
        <v>82.08609</v>
      </c>
      <c r="CB39">
        <v>84.613452</v>
      </c>
      <c r="CC39">
        <v>86.329688</v>
      </c>
      <c r="CD39">
        <v>87.460251</v>
      </c>
      <c r="CE39">
        <v>82.200389</v>
      </c>
      <c r="CF39">
        <v>77.309105</v>
      </c>
    </row>
    <row r="40" spans="1:84" ht="12.75">
      <c r="A40" t="s">
        <v>565</v>
      </c>
      <c r="B40" s="1">
        <v>62.550005</v>
      </c>
      <c r="C40" s="1">
        <v>64.220465</v>
      </c>
      <c r="D40" s="1">
        <v>65.786255</v>
      </c>
      <c r="E40" s="1">
        <v>64.304422</v>
      </c>
      <c r="F40" s="1">
        <v>64.787717</v>
      </c>
      <c r="G40" s="1">
        <v>65.465115</v>
      </c>
      <c r="H40" s="1">
        <v>66.967034</v>
      </c>
      <c r="I40" s="1">
        <v>67.039195</v>
      </c>
      <c r="J40" s="1">
        <v>66.458614</v>
      </c>
      <c r="K40" s="1">
        <v>67.764874</v>
      </c>
      <c r="L40" s="1">
        <v>72.081139</v>
      </c>
      <c r="M40" s="1">
        <v>71.078243</v>
      </c>
      <c r="N40" s="1">
        <v>72.513689</v>
      </c>
      <c r="O40" s="1">
        <v>73.785172</v>
      </c>
      <c r="P40" s="1">
        <v>77.989311</v>
      </c>
      <c r="Q40" s="1">
        <v>69.908077</v>
      </c>
      <c r="R40" s="1">
        <v>76.117074</v>
      </c>
      <c r="S40" s="1">
        <v>80.292929</v>
      </c>
      <c r="T40" s="1">
        <v>80.537904</v>
      </c>
      <c r="U40" s="1">
        <v>84.99395</v>
      </c>
      <c r="V40" s="1">
        <v>91.585087</v>
      </c>
      <c r="W40" s="1">
        <v>93.707166</v>
      </c>
      <c r="X40" s="1">
        <v>90.933845</v>
      </c>
      <c r="Y40" s="1">
        <v>87.538665</v>
      </c>
      <c r="Z40" s="1">
        <v>94.204929</v>
      </c>
      <c r="AA40" s="1">
        <v>93.619732</v>
      </c>
      <c r="AB40" s="1">
        <v>95.584159</v>
      </c>
      <c r="AC40" s="1">
        <v>98.305018</v>
      </c>
      <c r="AD40" s="1">
        <v>99.416324</v>
      </c>
      <c r="AE40" s="1">
        <v>101.84271</v>
      </c>
      <c r="AF40" s="1">
        <v>69.189902</v>
      </c>
      <c r="AG40" s="1">
        <v>59.498845</v>
      </c>
      <c r="AH40" s="1">
        <v>62.767311</v>
      </c>
      <c r="AI40" s="1">
        <v>62.758998</v>
      </c>
      <c r="AJ40" s="1">
        <v>63.731204</v>
      </c>
      <c r="AK40" s="1">
        <v>58.795086</v>
      </c>
      <c r="AL40" s="1">
        <v>61.356244</v>
      </c>
      <c r="AM40" s="1">
        <v>68.639906</v>
      </c>
      <c r="AN40" s="1">
        <v>73.021237</v>
      </c>
      <c r="AO40" s="1">
        <v>73.969379</v>
      </c>
      <c r="AP40" s="1">
        <v>73.390241</v>
      </c>
      <c r="AQ40" s="1"/>
      <c r="AR40">
        <v>47.40715</v>
      </c>
      <c r="AS40">
        <v>47.270356</v>
      </c>
      <c r="AT40">
        <v>47.726583</v>
      </c>
      <c r="AU40">
        <v>48.221053</v>
      </c>
      <c r="AV40">
        <v>49.973614</v>
      </c>
      <c r="AW40">
        <v>51.698609</v>
      </c>
      <c r="AX40">
        <v>52.787427</v>
      </c>
      <c r="AY40">
        <v>52.849997</v>
      </c>
      <c r="AZ40">
        <v>51.235098</v>
      </c>
      <c r="BA40">
        <v>50.176762</v>
      </c>
      <c r="BB40">
        <v>50.990578</v>
      </c>
      <c r="BC40">
        <v>49.516874</v>
      </c>
      <c r="BD40">
        <v>49.028457</v>
      </c>
      <c r="BE40">
        <v>48.392614</v>
      </c>
      <c r="BF40">
        <v>53.406547</v>
      </c>
      <c r="BG40">
        <v>53.125233</v>
      </c>
      <c r="BH40">
        <v>48.959985</v>
      </c>
      <c r="BI40">
        <v>47.976346</v>
      </c>
      <c r="BJ40">
        <v>49.07825</v>
      </c>
      <c r="BK40">
        <v>53.718484</v>
      </c>
      <c r="BL40">
        <v>54.422276</v>
      </c>
      <c r="BM40">
        <v>56.443465</v>
      </c>
      <c r="BN40">
        <v>54.603525</v>
      </c>
      <c r="BO40">
        <v>57.910375</v>
      </c>
      <c r="BP40">
        <v>56.09328</v>
      </c>
      <c r="BQ40">
        <v>58.070406</v>
      </c>
      <c r="BR40">
        <v>55.205932</v>
      </c>
      <c r="BS40">
        <v>55.683039</v>
      </c>
      <c r="BT40">
        <v>56.222021</v>
      </c>
      <c r="BU40">
        <v>60.089052</v>
      </c>
      <c r="BV40">
        <v>31.177145</v>
      </c>
      <c r="BW40">
        <v>29.390538</v>
      </c>
      <c r="BX40">
        <v>31.790254</v>
      </c>
      <c r="BY40">
        <v>29.864725</v>
      </c>
      <c r="BZ40">
        <v>26.712063</v>
      </c>
      <c r="CA40">
        <v>29.866045</v>
      </c>
      <c r="CB40">
        <v>29.301035</v>
      </c>
      <c r="CC40">
        <v>32.15979</v>
      </c>
      <c r="CD40">
        <v>33.552589</v>
      </c>
      <c r="CE40">
        <v>36.447272</v>
      </c>
      <c r="CF40">
        <v>39.071587</v>
      </c>
    </row>
    <row r="41" spans="1:82" ht="12.75">
      <c r="A41" t="s">
        <v>600</v>
      </c>
      <c r="B41" s="1">
        <v>44.853624</v>
      </c>
      <c r="C41" s="1">
        <v>45.059177</v>
      </c>
      <c r="D41" s="1">
        <v>44.991281</v>
      </c>
      <c r="E41" s="1">
        <v>45.802423</v>
      </c>
      <c r="F41" s="1">
        <v>46.727644</v>
      </c>
      <c r="G41" s="1">
        <v>46.519846</v>
      </c>
      <c r="H41" s="1">
        <v>40.228603</v>
      </c>
      <c r="I41" s="1">
        <v>36.849673</v>
      </c>
      <c r="J41" s="1">
        <v>32.830216</v>
      </c>
      <c r="K41" s="1">
        <v>34.747594</v>
      </c>
      <c r="L41" s="1">
        <v>43.39258</v>
      </c>
      <c r="M41" s="1">
        <v>47.489588</v>
      </c>
      <c r="N41" s="1">
        <v>52.482029</v>
      </c>
      <c r="O41" s="1">
        <v>61.294754</v>
      </c>
      <c r="P41" s="1">
        <v>68.195053</v>
      </c>
      <c r="Q41" s="1">
        <v>61.295649</v>
      </c>
      <c r="R41" s="1">
        <v>64.684129</v>
      </c>
      <c r="S41" s="1">
        <v>68.582136</v>
      </c>
      <c r="T41" s="1">
        <v>72.996673</v>
      </c>
      <c r="U41" s="1">
        <v>80.975757</v>
      </c>
      <c r="V41" s="1">
        <v>86.542407</v>
      </c>
      <c r="W41" s="1">
        <v>79.044624</v>
      </c>
      <c r="X41" s="1">
        <v>69.292941</v>
      </c>
      <c r="Y41" s="1">
        <v>56.204185</v>
      </c>
      <c r="Z41" s="1">
        <v>54.896684</v>
      </c>
      <c r="AA41" s="1">
        <v>52.660019</v>
      </c>
      <c r="AB41" s="1">
        <v>57.502246</v>
      </c>
      <c r="AC41" s="1">
        <v>66.018096</v>
      </c>
      <c r="AD41" s="1">
        <v>75.454135</v>
      </c>
      <c r="AE41" s="1">
        <v>81.91139</v>
      </c>
      <c r="AF41" s="1">
        <v>83.872603</v>
      </c>
      <c r="AG41" s="1">
        <v>84.151694</v>
      </c>
      <c r="AH41" s="1">
        <v>93.429919</v>
      </c>
      <c r="AI41" s="1">
        <v>101.21261</v>
      </c>
      <c r="AJ41" s="1">
        <v>104.82031</v>
      </c>
      <c r="AK41" s="1">
        <v>101.3471</v>
      </c>
      <c r="AL41" s="1">
        <v>103.85528</v>
      </c>
      <c r="AM41" s="1">
        <v>109.20347</v>
      </c>
      <c r="AN41" s="1">
        <v>103.64268</v>
      </c>
      <c r="AO41" s="1">
        <v>104.95095</v>
      </c>
      <c r="AP41" s="1">
        <v>94.546159</v>
      </c>
      <c r="AQ41" s="1"/>
      <c r="AR41">
        <v>28.213799</v>
      </c>
      <c r="AS41">
        <v>32.006217</v>
      </c>
      <c r="AT41">
        <v>29.007927</v>
      </c>
      <c r="AU41">
        <v>30.771907</v>
      </c>
      <c r="AV41">
        <v>33.962665</v>
      </c>
      <c r="AW41">
        <v>35.97294</v>
      </c>
      <c r="AY41">
        <v>35.642471</v>
      </c>
      <c r="AZ41">
        <v>33.814299</v>
      </c>
      <c r="BA41">
        <v>33.32357</v>
      </c>
      <c r="BB41">
        <v>32.774192</v>
      </c>
      <c r="BC41">
        <v>32.616888</v>
      </c>
      <c r="BD41">
        <v>32.896047</v>
      </c>
      <c r="BE41">
        <v>37.357727</v>
      </c>
      <c r="BF41">
        <v>40.643654</v>
      </c>
      <c r="BG41">
        <v>40.589221</v>
      </c>
      <c r="BH41">
        <v>42.134825</v>
      </c>
      <c r="BI41">
        <v>43.348193</v>
      </c>
      <c r="BJ41">
        <v>39.726924</v>
      </c>
      <c r="BK41">
        <v>39.800216</v>
      </c>
      <c r="BL41">
        <v>44.191693</v>
      </c>
      <c r="BM41">
        <v>42.385099</v>
      </c>
      <c r="BN41">
        <v>41.756051</v>
      </c>
      <c r="BO41">
        <v>43.285217</v>
      </c>
      <c r="BP41">
        <v>47.446798</v>
      </c>
      <c r="BQ41">
        <v>50.88175</v>
      </c>
      <c r="BR41">
        <v>54.254457</v>
      </c>
      <c r="BS41">
        <v>51.047826</v>
      </c>
      <c r="BT41">
        <v>50.266591</v>
      </c>
      <c r="BU41">
        <v>50.992552</v>
      </c>
      <c r="BV41">
        <v>59.816548</v>
      </c>
      <c r="BW41">
        <v>53.132572</v>
      </c>
      <c r="BX41">
        <v>40.255695</v>
      </c>
      <c r="BY41">
        <v>32.682122</v>
      </c>
      <c r="BZ41">
        <v>27.377986</v>
      </c>
      <c r="CA41">
        <v>26.73561</v>
      </c>
      <c r="CB41">
        <v>25.168366</v>
      </c>
      <c r="CC41">
        <v>23.272611</v>
      </c>
      <c r="CD41">
        <v>22.725673</v>
      </c>
    </row>
    <row r="42" spans="1:84" ht="12.75">
      <c r="A42" t="s">
        <v>566</v>
      </c>
      <c r="B42" s="1">
        <v>72.401172</v>
      </c>
      <c r="C42" s="1">
        <v>64.293224</v>
      </c>
      <c r="D42" s="1">
        <v>77.371212</v>
      </c>
      <c r="E42" s="1">
        <v>78.648299</v>
      </c>
      <c r="F42" s="1">
        <v>81.608077</v>
      </c>
      <c r="G42" s="1">
        <v>88.134493</v>
      </c>
      <c r="H42" s="1">
        <v>95.262585</v>
      </c>
      <c r="I42" s="1">
        <v>93.750109</v>
      </c>
      <c r="J42" s="1">
        <v>80.518169</v>
      </c>
      <c r="K42" s="1">
        <v>65.397034</v>
      </c>
      <c r="L42" s="1">
        <v>73.56097</v>
      </c>
      <c r="M42" s="1">
        <v>74.65123</v>
      </c>
      <c r="N42" s="1">
        <v>91.347736</v>
      </c>
      <c r="O42" s="1">
        <v>107.06783</v>
      </c>
      <c r="P42" s="1">
        <v>124.58689</v>
      </c>
      <c r="Q42" s="1">
        <v>103.96275</v>
      </c>
      <c r="R42" s="1">
        <v>109.70443</v>
      </c>
      <c r="S42" s="1">
        <v>120.78285</v>
      </c>
      <c r="T42" s="1">
        <v>125.24345</v>
      </c>
      <c r="U42" s="1">
        <v>128.12246</v>
      </c>
      <c r="V42" s="1">
        <v>130.93466</v>
      </c>
      <c r="W42" s="1">
        <v>119.90373</v>
      </c>
      <c r="X42" s="1">
        <v>101.56127</v>
      </c>
      <c r="Y42" s="1">
        <v>86.480566</v>
      </c>
      <c r="Z42" s="1">
        <v>76.028747</v>
      </c>
      <c r="AA42" s="1">
        <v>71.210412</v>
      </c>
      <c r="AB42" s="1">
        <v>90.672126</v>
      </c>
      <c r="AC42" s="1">
        <v>108.41266</v>
      </c>
      <c r="AD42" s="1">
        <v>108.87935</v>
      </c>
      <c r="AE42" s="1">
        <v>96.601456</v>
      </c>
      <c r="AF42" s="1">
        <v>117.38728</v>
      </c>
      <c r="AG42" s="1">
        <v>113.54293</v>
      </c>
      <c r="AH42" s="1">
        <v>123.52664</v>
      </c>
      <c r="AI42" s="1">
        <v>108.52408</v>
      </c>
      <c r="AJ42" s="1">
        <v>107.01416</v>
      </c>
      <c r="AK42" s="1">
        <v>115.4769</v>
      </c>
      <c r="AL42" s="1">
        <v>114.33619</v>
      </c>
      <c r="AM42" s="1">
        <v>109.75842</v>
      </c>
      <c r="AN42" s="1">
        <v>111.96948</v>
      </c>
      <c r="AO42" s="1">
        <v>111.52371</v>
      </c>
      <c r="AP42" s="1">
        <v>99.379433</v>
      </c>
      <c r="AQ42" s="1"/>
      <c r="AR42">
        <v>38.260746</v>
      </c>
      <c r="AS42">
        <v>37.343916</v>
      </c>
      <c r="AT42">
        <v>37.220552</v>
      </c>
      <c r="AU42">
        <v>36.541149</v>
      </c>
      <c r="AV42">
        <v>36.499118</v>
      </c>
      <c r="AW42">
        <v>38.756891</v>
      </c>
      <c r="AX42">
        <v>28.803106</v>
      </c>
      <c r="AY42">
        <v>33.599107</v>
      </c>
      <c r="AZ42">
        <v>34.61943</v>
      </c>
      <c r="BA42">
        <v>36.547247</v>
      </c>
      <c r="BB42">
        <v>35.484814</v>
      </c>
      <c r="BC42">
        <v>31.809241</v>
      </c>
      <c r="BD42">
        <v>33.940633</v>
      </c>
      <c r="BE42">
        <v>44.463182</v>
      </c>
      <c r="BF42">
        <v>52.193</v>
      </c>
      <c r="BG42">
        <v>51.054725</v>
      </c>
      <c r="BH42">
        <v>57.663882</v>
      </c>
      <c r="BI42">
        <v>62.941934</v>
      </c>
      <c r="BJ42">
        <v>58.582296</v>
      </c>
      <c r="BK42">
        <v>48.207785</v>
      </c>
      <c r="BL42">
        <v>53.841689</v>
      </c>
      <c r="BM42">
        <v>46.400863</v>
      </c>
      <c r="BN42">
        <v>45.068212</v>
      </c>
      <c r="BO42">
        <v>36.504878</v>
      </c>
      <c r="BP42">
        <v>34.060317</v>
      </c>
      <c r="BQ42">
        <v>30.234139</v>
      </c>
      <c r="BR42">
        <v>27.82094</v>
      </c>
      <c r="BS42">
        <v>24.443004</v>
      </c>
      <c r="BT42">
        <v>28.305815</v>
      </c>
      <c r="BU42">
        <v>28.62171</v>
      </c>
      <c r="BV42">
        <v>26.623881</v>
      </c>
      <c r="BW42">
        <v>27.773114</v>
      </c>
      <c r="BX42">
        <v>27.256986</v>
      </c>
      <c r="BY42">
        <v>27.670133</v>
      </c>
      <c r="BZ42">
        <v>28.447773</v>
      </c>
      <c r="CA42">
        <v>32.108882</v>
      </c>
      <c r="CB42">
        <v>30.045749</v>
      </c>
      <c r="CC42">
        <v>25.659063</v>
      </c>
      <c r="CD42">
        <v>13.07319</v>
      </c>
      <c r="CE42">
        <v>19.658069</v>
      </c>
      <c r="CF42">
        <v>18.738921</v>
      </c>
    </row>
    <row r="43" spans="1:84" ht="12.75">
      <c r="A43" t="s">
        <v>42</v>
      </c>
      <c r="B43" s="1">
        <v>52.466752</v>
      </c>
      <c r="C43" s="1">
        <v>54.578976</v>
      </c>
      <c r="D43" s="1">
        <v>56.904833</v>
      </c>
      <c r="E43" s="1">
        <v>60.131879</v>
      </c>
      <c r="F43" s="1">
        <v>62.124615</v>
      </c>
      <c r="G43" s="1">
        <v>64.7717</v>
      </c>
      <c r="H43" s="1">
        <v>55.856763</v>
      </c>
      <c r="I43" s="1">
        <v>49.686695</v>
      </c>
      <c r="J43" s="1">
        <v>49.181295</v>
      </c>
      <c r="K43" s="1">
        <v>50.095604</v>
      </c>
      <c r="L43" s="1">
        <v>51.005097</v>
      </c>
      <c r="M43" s="1">
        <v>52.273143</v>
      </c>
      <c r="N43" s="1">
        <v>54.762251</v>
      </c>
      <c r="O43" s="1">
        <v>58.603533</v>
      </c>
      <c r="P43" s="1">
        <v>63.539514</v>
      </c>
      <c r="Q43" s="1">
        <v>59.027282</v>
      </c>
      <c r="R43" s="1">
        <v>54.365903</v>
      </c>
      <c r="S43" s="1">
        <v>54.950496</v>
      </c>
      <c r="T43" s="1">
        <v>58.444659</v>
      </c>
      <c r="U43" s="1">
        <v>63.545177</v>
      </c>
      <c r="V43" s="1">
        <v>68.13934</v>
      </c>
      <c r="W43" s="1">
        <v>63.645112</v>
      </c>
      <c r="X43" s="1">
        <v>58.338276</v>
      </c>
      <c r="Y43" s="1">
        <v>58.961866</v>
      </c>
      <c r="Z43" s="1">
        <v>56.973958</v>
      </c>
      <c r="AA43" s="1">
        <v>55.125042</v>
      </c>
      <c r="AB43" s="1">
        <v>56.533889</v>
      </c>
      <c r="AC43" s="1">
        <v>56.941585</v>
      </c>
      <c r="AD43" s="1">
        <v>55.594291</v>
      </c>
      <c r="AE43" s="1">
        <v>51.290816</v>
      </c>
      <c r="AF43" s="1">
        <v>51.254629</v>
      </c>
      <c r="AG43" s="1">
        <v>43.410102</v>
      </c>
      <c r="AH43" s="1">
        <v>41.543202</v>
      </c>
      <c r="AI43" s="1">
        <v>36.58478</v>
      </c>
      <c r="AJ43" s="1">
        <v>38.383425</v>
      </c>
      <c r="AK43" s="1">
        <v>40.049444</v>
      </c>
      <c r="AL43" s="1">
        <v>38.503112</v>
      </c>
      <c r="AM43" s="1">
        <v>35.874646</v>
      </c>
      <c r="AN43" s="1">
        <v>32.322055</v>
      </c>
      <c r="AO43" s="1">
        <v>31.972737</v>
      </c>
      <c r="AP43" s="1">
        <v>31.020563</v>
      </c>
      <c r="AQ43" s="1"/>
      <c r="AR43">
        <v>43.389746</v>
      </c>
      <c r="AS43">
        <v>43.535657</v>
      </c>
      <c r="AT43">
        <v>44.983692</v>
      </c>
      <c r="AU43">
        <v>48.669325</v>
      </c>
      <c r="AV43">
        <v>52.781634</v>
      </c>
      <c r="AW43">
        <v>57.005714</v>
      </c>
      <c r="AX43">
        <v>46.639242</v>
      </c>
      <c r="AY43">
        <v>41.708399</v>
      </c>
      <c r="AZ43">
        <v>40.948184</v>
      </c>
      <c r="BA43">
        <v>38.37111</v>
      </c>
      <c r="BB43">
        <v>38.908722</v>
      </c>
      <c r="BC43">
        <v>38.886436</v>
      </c>
      <c r="BD43">
        <v>41.751116</v>
      </c>
      <c r="BE43">
        <v>46.634245</v>
      </c>
      <c r="BF43">
        <v>48.093522</v>
      </c>
      <c r="BG43">
        <v>40.236656</v>
      </c>
      <c r="BH43">
        <v>38.52198</v>
      </c>
      <c r="BI43">
        <v>38.582954</v>
      </c>
      <c r="BJ43">
        <v>40.353731</v>
      </c>
      <c r="BK43">
        <v>43.821759</v>
      </c>
      <c r="BL43">
        <v>45.709194</v>
      </c>
      <c r="BM43">
        <v>41.537429</v>
      </c>
      <c r="BN43">
        <v>38.084156</v>
      </c>
      <c r="BO43">
        <v>36.277096</v>
      </c>
      <c r="BP43">
        <v>33.582873</v>
      </c>
      <c r="BQ43">
        <v>31.614394</v>
      </c>
      <c r="BR43">
        <v>31.791515</v>
      </c>
      <c r="BS43">
        <v>33.141163</v>
      </c>
      <c r="BT43">
        <v>31.972457</v>
      </c>
      <c r="BU43">
        <v>28.670556</v>
      </c>
      <c r="BV43">
        <v>28.868409</v>
      </c>
      <c r="BW43">
        <v>24.349382</v>
      </c>
      <c r="BX43">
        <v>22.599797</v>
      </c>
      <c r="BY43">
        <v>20.754957</v>
      </c>
      <c r="BZ43">
        <v>22.061936</v>
      </c>
      <c r="CA43">
        <v>23.425215</v>
      </c>
      <c r="CB43">
        <v>22.945146</v>
      </c>
      <c r="CC43">
        <v>22.536953</v>
      </c>
      <c r="CD43">
        <v>21.971088</v>
      </c>
      <c r="CE43">
        <v>21.679328</v>
      </c>
      <c r="CF43">
        <v>21.347144</v>
      </c>
    </row>
    <row r="44" spans="1:84" ht="12.75">
      <c r="A44" t="s">
        <v>567</v>
      </c>
      <c r="B44" s="1">
        <v>46.866257</v>
      </c>
      <c r="C44" s="1">
        <v>43.035198</v>
      </c>
      <c r="D44" s="1">
        <v>27.242162</v>
      </c>
      <c r="E44" s="1">
        <v>52.536833</v>
      </c>
      <c r="F44" s="1">
        <v>70.1756</v>
      </c>
      <c r="G44" s="1">
        <v>37.480895</v>
      </c>
      <c r="H44" s="1">
        <v>15.485013</v>
      </c>
      <c r="I44" s="1">
        <v>44.652239</v>
      </c>
      <c r="J44" s="1">
        <v>49.047622</v>
      </c>
      <c r="K44" s="1">
        <v>57.283646</v>
      </c>
      <c r="L44" s="1">
        <v>53.43425</v>
      </c>
      <c r="M44" s="1">
        <v>50.384831</v>
      </c>
      <c r="N44" s="1">
        <v>57.431572</v>
      </c>
      <c r="O44" s="1">
        <v>65.732699</v>
      </c>
      <c r="P44" s="1">
        <v>74.577942</v>
      </c>
      <c r="Q44" s="1">
        <v>82.760618</v>
      </c>
      <c r="R44" s="1">
        <v>93.142552</v>
      </c>
      <c r="S44" s="1">
        <v>92.069855</v>
      </c>
      <c r="T44" s="1">
        <v>85.456909</v>
      </c>
      <c r="U44" s="1">
        <v>67.023515</v>
      </c>
      <c r="V44" s="1">
        <v>68.539709</v>
      </c>
      <c r="W44" s="1">
        <v>73.786003</v>
      </c>
      <c r="X44" s="1">
        <v>68.612692</v>
      </c>
      <c r="Y44" s="1">
        <v>57.373403</v>
      </c>
      <c r="Z44" s="1">
        <v>55.497683</v>
      </c>
      <c r="AA44" s="1">
        <v>52.438207</v>
      </c>
      <c r="AB44" s="1">
        <v>44.210855</v>
      </c>
      <c r="AC44" s="1">
        <v>39.94452</v>
      </c>
      <c r="AD44" s="1">
        <v>41.760245</v>
      </c>
      <c r="AE44" s="1">
        <v>41.728357</v>
      </c>
      <c r="AF44" s="1">
        <v>42.409385</v>
      </c>
      <c r="AG44" s="1">
        <v>38.290936</v>
      </c>
      <c r="AH44" s="1">
        <v>38.773022</v>
      </c>
      <c r="AI44" s="1">
        <v>41.136985</v>
      </c>
      <c r="AJ44" s="1">
        <v>41.840504</v>
      </c>
      <c r="AK44" s="1">
        <v>39.091142</v>
      </c>
      <c r="AL44" s="1">
        <v>42.798341</v>
      </c>
      <c r="AM44" s="1">
        <v>39.307771</v>
      </c>
      <c r="AN44" s="1">
        <v>15.173393</v>
      </c>
      <c r="AO44" s="1">
        <v>21.397649</v>
      </c>
      <c r="AP44" s="1">
        <v>30.278536</v>
      </c>
      <c r="AQ44" s="1"/>
      <c r="AR44">
        <v>57.597995</v>
      </c>
      <c r="AS44">
        <v>58.230474</v>
      </c>
      <c r="AT44">
        <v>60.247713</v>
      </c>
      <c r="AU44">
        <v>61.353938</v>
      </c>
      <c r="AV44">
        <v>64.949097</v>
      </c>
      <c r="AW44">
        <v>66.989915</v>
      </c>
      <c r="AX44">
        <v>67.736609</v>
      </c>
      <c r="AY44">
        <v>66.80383</v>
      </c>
      <c r="AZ44">
        <v>58.311905</v>
      </c>
      <c r="BA44">
        <v>60.534796</v>
      </c>
      <c r="BB44">
        <v>64.954399</v>
      </c>
      <c r="BC44">
        <v>69.244259</v>
      </c>
      <c r="BD44">
        <v>75.273564</v>
      </c>
      <c r="BE44">
        <v>78.642834</v>
      </c>
      <c r="BF44">
        <v>80.023668</v>
      </c>
      <c r="BG44">
        <v>81.083817</v>
      </c>
      <c r="BH44">
        <v>75.305205</v>
      </c>
      <c r="BI44">
        <v>78.992994</v>
      </c>
      <c r="BJ44">
        <v>88.009484</v>
      </c>
      <c r="BK44">
        <v>99.543417</v>
      </c>
      <c r="BL44">
        <v>108.107</v>
      </c>
      <c r="BM44">
        <v>92.773996</v>
      </c>
      <c r="BN44">
        <v>87.796013</v>
      </c>
      <c r="BO44">
        <v>80.615802</v>
      </c>
      <c r="BP44">
        <v>73.104659</v>
      </c>
      <c r="BQ44">
        <v>72.34367</v>
      </c>
      <c r="BR44">
        <v>93.743848</v>
      </c>
      <c r="BS44">
        <v>102.28896</v>
      </c>
      <c r="BT44">
        <v>105.41684</v>
      </c>
      <c r="BU44">
        <v>98.62304</v>
      </c>
      <c r="BV44">
        <v>111.08371</v>
      </c>
      <c r="BW44">
        <v>106.61403</v>
      </c>
      <c r="BX44">
        <v>113.22732</v>
      </c>
      <c r="BY44">
        <v>98.961571</v>
      </c>
      <c r="BZ44">
        <v>101.10408</v>
      </c>
      <c r="CA44">
        <v>109.32783</v>
      </c>
      <c r="CB44">
        <v>109.44124</v>
      </c>
      <c r="CC44">
        <v>104.92123</v>
      </c>
      <c r="CD44">
        <v>100.38191</v>
      </c>
      <c r="CE44">
        <v>97.164969</v>
      </c>
      <c r="CF44">
        <v>87.337016</v>
      </c>
    </row>
    <row r="45" spans="1:84" ht="12.75">
      <c r="A45" t="s">
        <v>568</v>
      </c>
      <c r="B45" s="1">
        <v>62.752674</v>
      </c>
      <c r="C45" s="1">
        <v>63.180665</v>
      </c>
      <c r="D45" s="1">
        <v>67.445224</v>
      </c>
      <c r="E45" s="1">
        <v>67.969539</v>
      </c>
      <c r="F45" s="1">
        <v>72.822419</v>
      </c>
      <c r="G45" s="1">
        <v>75.582774</v>
      </c>
      <c r="H45" s="1">
        <v>72.302171</v>
      </c>
      <c r="I45" s="1">
        <v>69.264891</v>
      </c>
      <c r="J45" s="1">
        <v>63.342118</v>
      </c>
      <c r="K45" s="1">
        <v>66.8725</v>
      </c>
      <c r="L45" s="1">
        <v>69.454765</v>
      </c>
      <c r="M45" s="1">
        <v>76.689058</v>
      </c>
      <c r="N45" s="1">
        <v>87.504116</v>
      </c>
      <c r="O45" s="1">
        <v>93.495161</v>
      </c>
      <c r="P45" s="1">
        <v>95.397042</v>
      </c>
      <c r="Q45" s="1">
        <v>98.612085</v>
      </c>
      <c r="R45" s="1">
        <v>93.102466</v>
      </c>
      <c r="S45" s="1">
        <v>93.149034</v>
      </c>
      <c r="T45" s="1">
        <v>108.21274</v>
      </c>
      <c r="U45" s="1">
        <v>123.39884</v>
      </c>
      <c r="V45" s="1">
        <v>131.89012</v>
      </c>
      <c r="W45" s="1">
        <v>104.23154</v>
      </c>
      <c r="X45" s="1">
        <v>85.374439</v>
      </c>
      <c r="Y45" s="1">
        <v>77.091143</v>
      </c>
      <c r="Z45" s="1">
        <v>66.794917</v>
      </c>
      <c r="AA45" s="1">
        <v>63.936511</v>
      </c>
      <c r="AB45" s="1">
        <v>82.962508</v>
      </c>
      <c r="AC45" s="1">
        <v>84.509184</v>
      </c>
      <c r="AD45" s="1">
        <v>81.825318</v>
      </c>
      <c r="AE45" s="1">
        <v>78.908726</v>
      </c>
      <c r="AF45" s="1">
        <v>91.785798</v>
      </c>
      <c r="AG45" s="1">
        <v>85.629421</v>
      </c>
      <c r="AH45" s="1">
        <v>92.405734</v>
      </c>
      <c r="AI45" s="1">
        <v>81.691831</v>
      </c>
      <c r="AJ45" s="1">
        <v>87.023914</v>
      </c>
      <c r="AK45" s="1">
        <v>103.08257</v>
      </c>
      <c r="AL45" s="1">
        <v>103.90946</v>
      </c>
      <c r="AM45" s="1">
        <v>104.51237</v>
      </c>
      <c r="AN45" s="1">
        <v>110.61953</v>
      </c>
      <c r="AO45" s="1">
        <v>116.041</v>
      </c>
      <c r="AP45" s="1">
        <v>106.00227</v>
      </c>
      <c r="AQ45" s="1"/>
      <c r="AR45">
        <v>86.863096</v>
      </c>
      <c r="AS45">
        <v>86.109798</v>
      </c>
      <c r="AT45">
        <v>84.994308</v>
      </c>
      <c r="AU45">
        <v>93.139663</v>
      </c>
      <c r="AV45">
        <v>107.30015</v>
      </c>
      <c r="AW45">
        <v>114.30911</v>
      </c>
      <c r="AX45">
        <v>122.69954</v>
      </c>
      <c r="AY45">
        <v>117.89031</v>
      </c>
      <c r="AZ45">
        <v>91.501838</v>
      </c>
      <c r="BA45">
        <v>76.929058</v>
      </c>
      <c r="BB45">
        <v>82.336278</v>
      </c>
      <c r="BC45">
        <v>85.387212</v>
      </c>
      <c r="BD45">
        <v>94.366302</v>
      </c>
      <c r="BE45">
        <v>111.27555</v>
      </c>
      <c r="BF45">
        <v>127.22364</v>
      </c>
      <c r="BG45">
        <v>116.73604</v>
      </c>
      <c r="BH45">
        <v>121.83665</v>
      </c>
      <c r="BI45">
        <v>134.78757</v>
      </c>
      <c r="BJ45">
        <v>133.01093</v>
      </c>
      <c r="BK45">
        <v>137.99385</v>
      </c>
      <c r="BL45">
        <v>143.89878</v>
      </c>
      <c r="BM45">
        <v>132.24525</v>
      </c>
      <c r="BN45">
        <v>109.79315</v>
      </c>
      <c r="BO45">
        <v>95.450245</v>
      </c>
      <c r="BP45">
        <v>95.171203</v>
      </c>
      <c r="BQ45">
        <v>93.13849</v>
      </c>
      <c r="BR45">
        <v>110.01466</v>
      </c>
      <c r="BS45">
        <v>130.72853</v>
      </c>
      <c r="BT45">
        <v>142.69194</v>
      </c>
      <c r="BU45">
        <v>128.12715</v>
      </c>
      <c r="BV45">
        <v>139.88656</v>
      </c>
      <c r="BW45">
        <v>141.18927</v>
      </c>
      <c r="BX45">
        <v>145.79003</v>
      </c>
      <c r="BY45">
        <v>125.84492</v>
      </c>
      <c r="BZ45">
        <v>121.30908</v>
      </c>
      <c r="CA45">
        <v>131.54065</v>
      </c>
      <c r="CB45">
        <v>128.84551</v>
      </c>
      <c r="CC45">
        <v>121.17766</v>
      </c>
      <c r="CD45">
        <v>121.89801</v>
      </c>
      <c r="CE45">
        <v>121.64644</v>
      </c>
      <c r="CF45">
        <v>94.503576</v>
      </c>
    </row>
    <row r="46" spans="1:84" ht="12.75">
      <c r="A46" t="s">
        <v>569</v>
      </c>
      <c r="B46" s="1">
        <v>53.426754</v>
      </c>
      <c r="C46" s="1">
        <v>57.767118</v>
      </c>
      <c r="D46" s="1">
        <v>44.16189</v>
      </c>
      <c r="E46" s="1">
        <v>45.012615</v>
      </c>
      <c r="F46" s="1">
        <v>46.804362</v>
      </c>
      <c r="G46" s="1">
        <v>54.728884</v>
      </c>
      <c r="H46" s="1">
        <v>56.13008</v>
      </c>
      <c r="I46" s="1">
        <v>55.709544</v>
      </c>
      <c r="J46" s="1">
        <v>50.930307</v>
      </c>
      <c r="K46" s="1">
        <v>50.76244</v>
      </c>
      <c r="L46" s="1">
        <v>54.022453</v>
      </c>
      <c r="M46" s="1">
        <v>50.052776</v>
      </c>
      <c r="N46" s="1">
        <v>53.737719</v>
      </c>
      <c r="O46" s="1">
        <v>51.338574</v>
      </c>
      <c r="P46" s="1">
        <v>91.846344</v>
      </c>
      <c r="Q46" s="1">
        <v>66.879426</v>
      </c>
      <c r="R46" s="1">
        <v>63.038871</v>
      </c>
      <c r="S46" s="1">
        <v>65.706192</v>
      </c>
      <c r="T46" s="1">
        <v>65.511702</v>
      </c>
      <c r="U46" s="1">
        <v>69.885201</v>
      </c>
      <c r="V46" s="1">
        <v>76.053511</v>
      </c>
      <c r="W46" s="1">
        <v>74.307883</v>
      </c>
      <c r="X46" s="1">
        <v>70.358192</v>
      </c>
      <c r="Y46" s="1">
        <v>69.160039</v>
      </c>
      <c r="Z46" s="1">
        <v>65.174299</v>
      </c>
      <c r="AA46" s="1">
        <v>58.31667</v>
      </c>
      <c r="AB46" s="1">
        <v>62.953293</v>
      </c>
      <c r="AC46" s="1">
        <v>73.211478</v>
      </c>
      <c r="AD46" s="1">
        <v>81.147195</v>
      </c>
      <c r="AE46" s="1">
        <v>78.879521</v>
      </c>
      <c r="AF46" s="1">
        <v>100.12434</v>
      </c>
      <c r="AG46" s="1">
        <v>76.09999</v>
      </c>
      <c r="AH46" s="1">
        <v>79.584917</v>
      </c>
      <c r="AI46" s="1">
        <v>75.950713</v>
      </c>
      <c r="AJ46" s="1">
        <v>74.11062</v>
      </c>
      <c r="AK46" s="1">
        <v>81.390456</v>
      </c>
      <c r="AL46" s="1">
        <v>81.672146</v>
      </c>
      <c r="AM46" s="1">
        <v>80.647434</v>
      </c>
      <c r="AN46" s="1">
        <v>79.029274</v>
      </c>
      <c r="AO46" s="1">
        <v>75.32825</v>
      </c>
      <c r="AP46" s="1">
        <v>76.707186</v>
      </c>
      <c r="AQ46" s="1"/>
      <c r="AR46">
        <v>138.64649</v>
      </c>
      <c r="AS46">
        <v>148.47098</v>
      </c>
      <c r="AT46">
        <v>92.619317</v>
      </c>
      <c r="AU46">
        <v>96.861195</v>
      </c>
      <c r="AV46">
        <v>98.938164</v>
      </c>
      <c r="AW46">
        <v>103.76716</v>
      </c>
      <c r="AX46">
        <v>109.10462</v>
      </c>
      <c r="AY46">
        <v>109.89204</v>
      </c>
      <c r="AZ46">
        <v>90.996238</v>
      </c>
      <c r="BA46">
        <v>91.204318</v>
      </c>
      <c r="BB46">
        <v>99.754388</v>
      </c>
      <c r="BC46">
        <v>83.975818</v>
      </c>
      <c r="BD46">
        <v>89.948979</v>
      </c>
      <c r="BE46">
        <v>123.18565</v>
      </c>
      <c r="BF46">
        <v>126.76456</v>
      </c>
      <c r="BG46">
        <v>132.28892</v>
      </c>
      <c r="BH46">
        <v>116.20371</v>
      </c>
      <c r="BI46">
        <v>106.87987</v>
      </c>
      <c r="BJ46">
        <v>93.769597</v>
      </c>
      <c r="BK46">
        <v>100.73022</v>
      </c>
      <c r="BL46">
        <v>110.51399</v>
      </c>
      <c r="BM46">
        <v>99.836521</v>
      </c>
      <c r="BN46">
        <v>94.815399</v>
      </c>
      <c r="BO46">
        <v>94.55101</v>
      </c>
      <c r="BP46">
        <v>85.413292</v>
      </c>
      <c r="BQ46">
        <v>79.603234</v>
      </c>
      <c r="BR46">
        <v>87.587045</v>
      </c>
      <c r="BS46">
        <v>95.923136</v>
      </c>
      <c r="BT46">
        <v>107.53484</v>
      </c>
      <c r="BU46">
        <v>102.27061</v>
      </c>
      <c r="BV46">
        <v>98.090261</v>
      </c>
      <c r="BW46">
        <v>106.64372</v>
      </c>
      <c r="BX46">
        <v>105.5257</v>
      </c>
      <c r="BY46">
        <v>98.58752</v>
      </c>
      <c r="BZ46">
        <v>101.32263</v>
      </c>
      <c r="CA46">
        <v>105.05529</v>
      </c>
      <c r="CB46">
        <v>106.59643</v>
      </c>
      <c r="CC46">
        <v>103.23547</v>
      </c>
      <c r="CD46">
        <v>96.769118</v>
      </c>
      <c r="CE46">
        <v>92.306424</v>
      </c>
      <c r="CF46">
        <v>93.922618</v>
      </c>
    </row>
    <row r="47" spans="1:84" ht="12.75">
      <c r="A47" t="s">
        <v>570</v>
      </c>
      <c r="B47" s="1">
        <v>37.833558</v>
      </c>
      <c r="C47" s="1">
        <v>38.606362</v>
      </c>
      <c r="D47" s="1">
        <v>40.646438</v>
      </c>
      <c r="E47" s="1">
        <v>43.350073</v>
      </c>
      <c r="F47" s="1">
        <v>46.098968</v>
      </c>
      <c r="G47" s="1">
        <v>46.353027</v>
      </c>
      <c r="H47" s="1">
        <v>45.836318</v>
      </c>
      <c r="I47" s="1">
        <v>45.847843</v>
      </c>
      <c r="J47" s="1">
        <v>45.280322</v>
      </c>
      <c r="K47" s="1">
        <v>45.758555</v>
      </c>
      <c r="L47" s="1">
        <v>48.706155</v>
      </c>
      <c r="M47" s="1">
        <v>50.444372</v>
      </c>
      <c r="N47" s="1">
        <v>54.106058</v>
      </c>
      <c r="O47" s="1">
        <v>62.047731</v>
      </c>
      <c r="P47" s="1">
        <v>65.896449</v>
      </c>
      <c r="Q47" s="1">
        <v>66.407433</v>
      </c>
      <c r="R47" s="1">
        <v>62.057833</v>
      </c>
      <c r="S47" s="1">
        <v>66.645092</v>
      </c>
      <c r="T47" s="1">
        <v>72.394535</v>
      </c>
      <c r="U47" s="1">
        <v>79.711483</v>
      </c>
      <c r="V47" s="1">
        <v>91.050825</v>
      </c>
      <c r="W47" s="1">
        <v>76.521943</v>
      </c>
      <c r="X47" s="1">
        <v>68.231239</v>
      </c>
      <c r="Y47" s="1">
        <v>66.333101</v>
      </c>
      <c r="Z47" s="1">
        <v>64.166352</v>
      </c>
      <c r="AA47" s="1">
        <v>61.051511</v>
      </c>
      <c r="AB47" s="1">
        <v>78.618807</v>
      </c>
      <c r="AC47" s="1">
        <v>92.800288</v>
      </c>
      <c r="AD47" s="1">
        <v>96.374146</v>
      </c>
      <c r="AE47" s="1">
        <v>92.708796</v>
      </c>
      <c r="AF47" s="1">
        <v>108.77692</v>
      </c>
      <c r="AG47" s="1">
        <v>105.64597</v>
      </c>
      <c r="AH47" s="1">
        <v>110.4724</v>
      </c>
      <c r="AI47" s="1">
        <v>89.478192</v>
      </c>
      <c r="AJ47" s="1">
        <v>87.920432</v>
      </c>
      <c r="AK47" s="1">
        <v>90.404835</v>
      </c>
      <c r="AL47" s="1">
        <v>97.451137</v>
      </c>
      <c r="AM47" s="1">
        <v>89.155486</v>
      </c>
      <c r="AN47" s="1">
        <v>89.168488</v>
      </c>
      <c r="AO47" s="1">
        <v>85.177829</v>
      </c>
      <c r="AP47" s="1">
        <v>76.530432</v>
      </c>
      <c r="AQ47" s="1"/>
      <c r="AR47">
        <v>56.387626</v>
      </c>
      <c r="AS47">
        <v>56.380198</v>
      </c>
      <c r="AT47">
        <v>58.837832</v>
      </c>
      <c r="AU47">
        <v>62.594378</v>
      </c>
      <c r="AV47">
        <v>64.045092</v>
      </c>
      <c r="AW47">
        <v>65.023015</v>
      </c>
      <c r="AX47">
        <v>64.724256</v>
      </c>
      <c r="AY47">
        <v>65.235046</v>
      </c>
      <c r="AZ47">
        <v>63.203985</v>
      </c>
      <c r="BA47">
        <v>62.320222</v>
      </c>
      <c r="BB47">
        <v>62.408444</v>
      </c>
      <c r="BC47">
        <v>63.633143</v>
      </c>
      <c r="BD47">
        <v>69.363039</v>
      </c>
      <c r="BE47">
        <v>75.869623</v>
      </c>
      <c r="BF47">
        <v>76.214949</v>
      </c>
      <c r="BG47">
        <v>79.842576</v>
      </c>
      <c r="BH47">
        <v>70.443163</v>
      </c>
      <c r="BI47">
        <v>73.57341</v>
      </c>
      <c r="BJ47">
        <v>80.819575</v>
      </c>
      <c r="BK47">
        <v>88.14672</v>
      </c>
      <c r="BL47">
        <v>94.199496</v>
      </c>
      <c r="BM47">
        <v>76.73028</v>
      </c>
      <c r="BN47">
        <v>70.430888</v>
      </c>
      <c r="BO47">
        <v>69.188765</v>
      </c>
      <c r="BP47">
        <v>64.636661</v>
      </c>
      <c r="BQ47">
        <v>62.68509</v>
      </c>
      <c r="BR47">
        <v>83.200607</v>
      </c>
      <c r="BS47">
        <v>97.156526</v>
      </c>
      <c r="BT47">
        <v>98.604089</v>
      </c>
      <c r="BU47">
        <v>96.910472</v>
      </c>
      <c r="BV47">
        <v>114.78456</v>
      </c>
      <c r="BW47">
        <v>113.72236</v>
      </c>
      <c r="BX47">
        <v>117.24339</v>
      </c>
      <c r="BY47">
        <v>94.347992</v>
      </c>
      <c r="BZ47">
        <v>94.665382</v>
      </c>
      <c r="CA47">
        <v>96.928207</v>
      </c>
      <c r="CB47">
        <v>104.81308</v>
      </c>
      <c r="CC47">
        <v>95.625182</v>
      </c>
      <c r="CD47">
        <v>94.189778</v>
      </c>
      <c r="CE47">
        <v>90.467174</v>
      </c>
      <c r="CF47">
        <v>79.223546</v>
      </c>
    </row>
    <row r="48" spans="1:84" ht="12.75">
      <c r="A48" t="s">
        <v>571</v>
      </c>
      <c r="B48" s="1">
        <v>64.30015</v>
      </c>
      <c r="C48" s="1">
        <v>70.655498</v>
      </c>
      <c r="D48" s="1">
        <v>75.568468</v>
      </c>
      <c r="E48" s="1">
        <v>73.744055</v>
      </c>
      <c r="F48" s="1">
        <v>74.286485</v>
      </c>
      <c r="G48" s="1">
        <v>71.722188</v>
      </c>
      <c r="H48" s="1">
        <v>77.014486</v>
      </c>
      <c r="I48" s="1">
        <v>75.088502</v>
      </c>
      <c r="J48" s="1">
        <v>66.525142</v>
      </c>
      <c r="K48" s="1">
        <v>64.267135</v>
      </c>
      <c r="L48" s="1">
        <v>62.443716</v>
      </c>
      <c r="M48" s="1">
        <v>70.094086</v>
      </c>
      <c r="N48" s="1">
        <v>78.957354</v>
      </c>
      <c r="O48" s="1">
        <v>68.184978</v>
      </c>
      <c r="P48" s="1">
        <v>76.672481</v>
      </c>
      <c r="Q48" s="1">
        <v>78.830424</v>
      </c>
      <c r="R48" s="1">
        <v>78.378861</v>
      </c>
      <c r="S48" s="1">
        <v>81.731415</v>
      </c>
      <c r="T48" s="1">
        <v>67.853497</v>
      </c>
      <c r="U48" s="1">
        <v>77.111365</v>
      </c>
      <c r="V48" s="1">
        <v>84.748185</v>
      </c>
      <c r="W48" s="1">
        <v>91.499383</v>
      </c>
      <c r="X48" s="1">
        <v>88.056278</v>
      </c>
      <c r="Y48" s="1">
        <v>98.690349</v>
      </c>
      <c r="Z48" s="1">
        <v>74.123142</v>
      </c>
      <c r="AA48" s="1">
        <v>67.419702</v>
      </c>
      <c r="AB48" s="1">
        <v>70.784274</v>
      </c>
      <c r="AC48" s="1">
        <v>112.72745</v>
      </c>
      <c r="AD48" s="1">
        <v>123.7432</v>
      </c>
      <c r="AE48" s="1">
        <v>126.20467</v>
      </c>
      <c r="AF48" s="1">
        <v>130.87602</v>
      </c>
      <c r="AG48" s="1">
        <v>69.511461</v>
      </c>
      <c r="AH48" s="1">
        <v>59.6691</v>
      </c>
      <c r="AI48" s="1">
        <v>70.691317</v>
      </c>
      <c r="AJ48" s="1">
        <v>68.990389</v>
      </c>
      <c r="AK48" s="1">
        <v>83.600985</v>
      </c>
      <c r="AL48" s="1">
        <v>95.200313</v>
      </c>
      <c r="AM48" s="1">
        <v>109.73004</v>
      </c>
      <c r="AN48" s="1">
        <v>110.45223</v>
      </c>
      <c r="AO48" s="1">
        <v>104.96609</v>
      </c>
      <c r="AP48" s="1">
        <v>107.57137</v>
      </c>
      <c r="AQ48" s="1"/>
      <c r="AR48">
        <v>81.398077</v>
      </c>
      <c r="AS48">
        <v>80.905354</v>
      </c>
      <c r="AT48">
        <v>84.372372</v>
      </c>
      <c r="AU48">
        <v>79.287671</v>
      </c>
      <c r="AV48">
        <v>83.264262</v>
      </c>
      <c r="AW48">
        <v>89.434604</v>
      </c>
      <c r="AX48">
        <v>91.676159</v>
      </c>
      <c r="AY48">
        <v>93.776587</v>
      </c>
      <c r="AZ48">
        <v>86.556237</v>
      </c>
      <c r="BA48">
        <v>88.350985</v>
      </c>
      <c r="BB48">
        <v>88.597366</v>
      </c>
      <c r="BC48">
        <v>85.285242</v>
      </c>
      <c r="BD48">
        <v>77.838186</v>
      </c>
      <c r="BE48">
        <v>94.421687</v>
      </c>
      <c r="BF48">
        <v>104.00251</v>
      </c>
      <c r="BG48">
        <v>106.40812</v>
      </c>
      <c r="BH48">
        <v>110.40003</v>
      </c>
      <c r="BI48">
        <v>106.69568</v>
      </c>
      <c r="BJ48">
        <v>83.012023</v>
      </c>
      <c r="BK48">
        <v>72.290583</v>
      </c>
      <c r="BL48">
        <v>78.907941</v>
      </c>
      <c r="BM48">
        <v>82.416974</v>
      </c>
      <c r="BN48">
        <v>83.39589</v>
      </c>
      <c r="BO48">
        <v>83.006721</v>
      </c>
      <c r="BP48">
        <v>51.432817</v>
      </c>
      <c r="BQ48">
        <v>48.440893</v>
      </c>
      <c r="BR48">
        <v>53.092124</v>
      </c>
      <c r="BS48">
        <v>50.179441</v>
      </c>
      <c r="BT48">
        <v>51.10674</v>
      </c>
      <c r="BU48">
        <v>55.896794</v>
      </c>
      <c r="BV48">
        <v>52.915401</v>
      </c>
      <c r="BW48">
        <v>57.255938</v>
      </c>
      <c r="BX48">
        <v>37.031204</v>
      </c>
      <c r="BY48">
        <v>44.330229</v>
      </c>
      <c r="BZ48">
        <v>42.237601</v>
      </c>
      <c r="CA48">
        <v>47.458395</v>
      </c>
      <c r="CB48">
        <v>53.67206</v>
      </c>
      <c r="CC48">
        <v>102.83168</v>
      </c>
      <c r="CD48">
        <v>94.304785</v>
      </c>
      <c r="CE48">
        <v>97.756833</v>
      </c>
      <c r="CF48">
        <v>97.070365</v>
      </c>
    </row>
    <row r="49" spans="1:84" ht="12.75">
      <c r="A49" t="s">
        <v>572</v>
      </c>
      <c r="B49" s="1">
        <v>54.524981</v>
      </c>
      <c r="C49" s="1">
        <v>57.677064</v>
      </c>
      <c r="D49" s="1">
        <v>57.833308</v>
      </c>
      <c r="E49" s="1">
        <v>57.612127</v>
      </c>
      <c r="F49" s="1">
        <v>58.745464</v>
      </c>
      <c r="G49" s="1">
        <v>57.783173</v>
      </c>
      <c r="H49" s="1">
        <v>58.795816</v>
      </c>
      <c r="I49" s="1">
        <v>60.318434</v>
      </c>
      <c r="J49" s="1">
        <v>59.874872</v>
      </c>
      <c r="K49" s="1">
        <v>58.605289</v>
      </c>
      <c r="L49" s="1">
        <v>57.215138</v>
      </c>
      <c r="M49" s="1">
        <v>57.041189</v>
      </c>
      <c r="N49" s="1">
        <v>66.19019</v>
      </c>
      <c r="O49" s="1">
        <v>81.962449</v>
      </c>
      <c r="P49" s="1">
        <v>85.509594</v>
      </c>
      <c r="Q49" s="1">
        <v>76.945574</v>
      </c>
      <c r="R49" s="1">
        <v>77.769405</v>
      </c>
      <c r="S49" s="1">
        <v>85.776267</v>
      </c>
      <c r="T49" s="1">
        <v>105.49514</v>
      </c>
      <c r="U49" s="1">
        <v>100.98167</v>
      </c>
      <c r="V49" s="1">
        <v>96.508648</v>
      </c>
      <c r="W49" s="1">
        <v>92.818278</v>
      </c>
      <c r="X49" s="1">
        <v>76.643894</v>
      </c>
      <c r="Y49" s="1">
        <v>78.295432</v>
      </c>
      <c r="Z49" s="1">
        <v>78.953385</v>
      </c>
      <c r="AA49" s="1">
        <v>76.706886</v>
      </c>
      <c r="AB49" s="1">
        <v>105.76525</v>
      </c>
      <c r="AC49" s="1">
        <v>119.21668</v>
      </c>
      <c r="AD49" s="1">
        <v>130.34595</v>
      </c>
      <c r="AE49" s="1">
        <v>119.50986</v>
      </c>
      <c r="AF49" s="1">
        <v>115.06748</v>
      </c>
      <c r="AG49" s="1">
        <v>120.21448</v>
      </c>
      <c r="AH49" s="1">
        <v>130.38116</v>
      </c>
      <c r="AI49" s="1">
        <v>144.77496</v>
      </c>
      <c r="AJ49" s="1">
        <v>154.47948</v>
      </c>
      <c r="AK49" s="1">
        <v>163.83064</v>
      </c>
      <c r="AL49" s="1">
        <v>138.15777</v>
      </c>
      <c r="AM49" s="1">
        <v>122.74108</v>
      </c>
      <c r="AN49" s="1">
        <v>112.67027</v>
      </c>
      <c r="AO49" s="1">
        <v>126.84133</v>
      </c>
      <c r="AP49" s="1">
        <v>126.33924</v>
      </c>
      <c r="AQ49" s="1"/>
      <c r="AR49">
        <v>63.730187</v>
      </c>
      <c r="AS49">
        <v>54.740389</v>
      </c>
      <c r="AT49">
        <v>59.965148</v>
      </c>
      <c r="AU49">
        <v>56.586766</v>
      </c>
      <c r="AV49">
        <v>57.90019</v>
      </c>
      <c r="AW49">
        <v>56.085255</v>
      </c>
      <c r="AX49">
        <v>52.888726</v>
      </c>
      <c r="AY49">
        <v>61.743498</v>
      </c>
      <c r="AZ49">
        <v>75.246753</v>
      </c>
      <c r="BA49">
        <v>67.26034</v>
      </c>
      <c r="BB49">
        <v>75.793236</v>
      </c>
      <c r="BC49">
        <v>78.64184</v>
      </c>
      <c r="BD49">
        <v>78.66874</v>
      </c>
      <c r="BE49">
        <v>88.892912</v>
      </c>
      <c r="BF49">
        <v>98.052726</v>
      </c>
      <c r="BG49">
        <v>119.93482</v>
      </c>
      <c r="BH49">
        <v>112.33933</v>
      </c>
      <c r="BI49">
        <v>122.11984</v>
      </c>
      <c r="BJ49">
        <v>116.29731</v>
      </c>
      <c r="BK49">
        <v>120.77687</v>
      </c>
      <c r="BL49">
        <v>111.34519</v>
      </c>
      <c r="BM49">
        <v>105.17903</v>
      </c>
      <c r="BN49">
        <v>96.663967</v>
      </c>
      <c r="BO49">
        <v>93.503062</v>
      </c>
      <c r="BP49">
        <v>85.189238</v>
      </c>
      <c r="BQ49">
        <v>79.356965</v>
      </c>
      <c r="BR49">
        <v>87.993913</v>
      </c>
      <c r="BS49">
        <v>87.208721</v>
      </c>
      <c r="BT49">
        <v>78.506132</v>
      </c>
      <c r="BU49">
        <v>57.285114</v>
      </c>
      <c r="BV49">
        <v>49.544512</v>
      </c>
      <c r="BW49">
        <v>45.768433</v>
      </c>
      <c r="BX49">
        <v>45.395442</v>
      </c>
      <c r="BY49">
        <v>44.135917</v>
      </c>
      <c r="BZ49">
        <v>45.117758</v>
      </c>
      <c r="CA49">
        <v>45.683447</v>
      </c>
      <c r="CB49">
        <v>48.0589</v>
      </c>
      <c r="CC49">
        <v>51.160169</v>
      </c>
      <c r="CD49">
        <v>52.549885</v>
      </c>
      <c r="CE49">
        <v>50.695803</v>
      </c>
      <c r="CF49">
        <v>50.88437</v>
      </c>
    </row>
    <row r="50" spans="1:84" ht="12.75">
      <c r="A50" t="s">
        <v>49</v>
      </c>
      <c r="B50" s="1">
        <v>117.59071</v>
      </c>
      <c r="C50" s="1">
        <v>119.76254</v>
      </c>
      <c r="D50" s="1">
        <v>116.14506</v>
      </c>
      <c r="E50" s="1">
        <v>119.23398</v>
      </c>
      <c r="F50" s="1">
        <v>115.64566</v>
      </c>
      <c r="G50" s="1">
        <v>114.79186</v>
      </c>
      <c r="H50" s="1">
        <v>111.37949</v>
      </c>
      <c r="I50" s="1">
        <v>112.22826</v>
      </c>
      <c r="J50" s="1">
        <v>91.612788</v>
      </c>
      <c r="K50" s="1">
        <v>79.561146</v>
      </c>
      <c r="L50" s="1">
        <v>71.935344</v>
      </c>
      <c r="M50" s="1">
        <v>100.67582</v>
      </c>
      <c r="N50" s="1">
        <v>104.82918</v>
      </c>
      <c r="O50" s="1">
        <v>160.85649</v>
      </c>
      <c r="P50" s="1">
        <v>132.09716</v>
      </c>
      <c r="Q50" s="1">
        <v>135.35021</v>
      </c>
      <c r="R50" s="1">
        <v>149.03124</v>
      </c>
      <c r="S50" s="1">
        <v>163.55152</v>
      </c>
      <c r="T50" s="1">
        <v>154.93075</v>
      </c>
      <c r="U50" s="1">
        <v>161.82148</v>
      </c>
      <c r="V50" s="1">
        <v>151.14485</v>
      </c>
      <c r="W50" s="1">
        <v>143.7098</v>
      </c>
      <c r="X50" s="1">
        <v>130.51298</v>
      </c>
      <c r="Y50" s="1">
        <v>128.12391</v>
      </c>
      <c r="Z50" s="1">
        <v>119.63713</v>
      </c>
      <c r="AA50" s="1">
        <v>111.56083</v>
      </c>
      <c r="AB50" s="1">
        <v>123.70787</v>
      </c>
      <c r="AC50" s="1">
        <v>124.25183</v>
      </c>
      <c r="AD50" s="1">
        <v>111.37541</v>
      </c>
      <c r="AE50" s="1">
        <v>81.902596</v>
      </c>
      <c r="AF50" s="1">
        <v>73.280123</v>
      </c>
      <c r="AG50" s="1">
        <v>67.30363</v>
      </c>
      <c r="AH50" s="1">
        <v>70.129682</v>
      </c>
      <c r="AI50" s="1">
        <v>68.032711</v>
      </c>
      <c r="AJ50" s="1">
        <v>69.967047</v>
      </c>
      <c r="AK50" s="1">
        <v>71.432639</v>
      </c>
      <c r="AL50" s="1">
        <v>74.886991</v>
      </c>
      <c r="AM50" s="1">
        <v>74.253328</v>
      </c>
      <c r="AN50" s="1">
        <v>78.124502</v>
      </c>
      <c r="AO50" s="1">
        <v>77.133563</v>
      </c>
      <c r="AP50" s="1">
        <v>75.265664</v>
      </c>
      <c r="AQ50" s="1"/>
      <c r="AR50">
        <v>41.179471</v>
      </c>
      <c r="AS50">
        <v>43.420535</v>
      </c>
      <c r="AT50">
        <v>45.655222</v>
      </c>
      <c r="AU50">
        <v>48.92782</v>
      </c>
      <c r="AV50">
        <v>49.919384</v>
      </c>
      <c r="AW50">
        <v>52.477723</v>
      </c>
      <c r="AX50">
        <v>53.166644</v>
      </c>
      <c r="AY50">
        <v>54.185265</v>
      </c>
      <c r="AZ50">
        <v>54.350548</v>
      </c>
      <c r="BA50">
        <v>53.929336</v>
      </c>
      <c r="BB50">
        <v>55.225544</v>
      </c>
      <c r="BC50">
        <v>58.455051</v>
      </c>
      <c r="BD50">
        <v>68.936109</v>
      </c>
      <c r="BE50">
        <v>81.587748</v>
      </c>
      <c r="BF50">
        <v>84.624701</v>
      </c>
      <c r="BG50">
        <v>84.168167</v>
      </c>
      <c r="BH50">
        <v>88.111743</v>
      </c>
      <c r="BI50">
        <v>98.998916</v>
      </c>
      <c r="BJ50">
        <v>124.09177</v>
      </c>
      <c r="BK50">
        <v>113.84975</v>
      </c>
      <c r="BL50">
        <v>107.15028</v>
      </c>
      <c r="BM50">
        <v>105.49837</v>
      </c>
      <c r="BN50">
        <v>89.537082</v>
      </c>
      <c r="BO50">
        <v>92.062119</v>
      </c>
      <c r="BP50">
        <v>91.471518</v>
      </c>
      <c r="BQ50">
        <v>90.093017</v>
      </c>
      <c r="BR50">
        <v>125.20232</v>
      </c>
      <c r="BS50">
        <v>141.51356</v>
      </c>
      <c r="BT50">
        <v>155.69248</v>
      </c>
      <c r="BU50">
        <v>142.74602</v>
      </c>
      <c r="BV50">
        <v>134.13249</v>
      </c>
      <c r="BW50">
        <v>141.38012</v>
      </c>
      <c r="BX50">
        <v>148.90367</v>
      </c>
      <c r="BY50">
        <v>167.8366</v>
      </c>
      <c r="BZ50">
        <v>180.5048</v>
      </c>
      <c r="CA50">
        <v>192.14138</v>
      </c>
      <c r="CB50">
        <v>162.6903</v>
      </c>
      <c r="CC50">
        <v>144.95318</v>
      </c>
      <c r="CD50">
        <v>131.59499</v>
      </c>
      <c r="CE50">
        <v>147.72438</v>
      </c>
      <c r="CF50">
        <v>153.36387</v>
      </c>
    </row>
    <row r="51" spans="1:84" ht="12.75">
      <c r="A51" t="s">
        <v>606</v>
      </c>
      <c r="B51" s="1">
        <v>49.789232</v>
      </c>
      <c r="C51" s="1">
        <v>59.087547</v>
      </c>
      <c r="D51" s="1">
        <v>68.013629</v>
      </c>
      <c r="E51" s="1">
        <v>53.619974</v>
      </c>
      <c r="F51" s="1">
        <v>68.561575</v>
      </c>
      <c r="G51" s="1">
        <v>69.128018</v>
      </c>
      <c r="H51" s="1">
        <v>68.330507</v>
      </c>
      <c r="I51" s="1">
        <v>71.753142</v>
      </c>
      <c r="J51" s="1">
        <v>54.24224</v>
      </c>
      <c r="K51" s="1">
        <v>52.518606</v>
      </c>
      <c r="L51" s="1">
        <v>50.668545</v>
      </c>
      <c r="M51" s="1">
        <v>52.555614</v>
      </c>
      <c r="N51" s="1">
        <v>61.772285</v>
      </c>
      <c r="O51" s="1">
        <v>66.586387</v>
      </c>
      <c r="P51" s="1">
        <v>75.563984</v>
      </c>
      <c r="Q51" s="1">
        <v>76.125073</v>
      </c>
      <c r="R51" s="1">
        <v>77.607859</v>
      </c>
      <c r="S51" s="1">
        <v>82.563712</v>
      </c>
      <c r="T51" s="1">
        <v>92.53928</v>
      </c>
      <c r="U51" s="1">
        <v>98.016763</v>
      </c>
      <c r="V51" s="1">
        <v>104.12488</v>
      </c>
      <c r="W51" s="1">
        <v>88.893697</v>
      </c>
      <c r="X51" s="1">
        <v>79.342392</v>
      </c>
      <c r="Y51" s="1">
        <v>79.89919</v>
      </c>
      <c r="Z51" s="1">
        <v>77.248338</v>
      </c>
      <c r="AA51" s="1">
        <v>73.876292</v>
      </c>
      <c r="AB51" s="1">
        <v>85.505064</v>
      </c>
      <c r="AC51" s="1">
        <v>86.852069</v>
      </c>
      <c r="AD51" s="1">
        <v>85.277</v>
      </c>
      <c r="AE51" s="1">
        <v>75.04741</v>
      </c>
      <c r="AF51" s="1">
        <v>77.331038</v>
      </c>
      <c r="AG51" s="1">
        <v>68.190568</v>
      </c>
      <c r="AH51" s="1">
        <v>64.172704</v>
      </c>
      <c r="AI51" s="1">
        <v>43.825979</v>
      </c>
      <c r="AJ51" s="1">
        <v>52.98913</v>
      </c>
      <c r="AK51" s="1">
        <v>61.431493</v>
      </c>
      <c r="AL51" s="1">
        <v>56.658498</v>
      </c>
      <c r="AM51" s="1">
        <v>57.246895</v>
      </c>
      <c r="AN51" s="1">
        <v>57.81204</v>
      </c>
      <c r="AO51" s="1">
        <v>50.435285</v>
      </c>
      <c r="AP51" s="1">
        <v>43.978787</v>
      </c>
      <c r="AQ51" s="1"/>
      <c r="AR51">
        <v>41.122681</v>
      </c>
      <c r="AS51">
        <v>39.925602</v>
      </c>
      <c r="AT51">
        <v>40.401291</v>
      </c>
      <c r="AU51">
        <v>43.118532</v>
      </c>
      <c r="AV51">
        <v>40.820895</v>
      </c>
      <c r="AW51">
        <v>37.795244</v>
      </c>
      <c r="AX51">
        <v>37.490481</v>
      </c>
      <c r="AY51">
        <v>36.889622</v>
      </c>
      <c r="AZ51">
        <v>42.20067</v>
      </c>
      <c r="BA51">
        <v>40.735993</v>
      </c>
      <c r="BB51">
        <v>45.572813</v>
      </c>
      <c r="BC51">
        <v>36.009399</v>
      </c>
      <c r="BD51">
        <v>34.937883</v>
      </c>
      <c r="BE51">
        <v>40.361616</v>
      </c>
      <c r="BF51">
        <v>41.994556</v>
      </c>
      <c r="BG51">
        <v>45.080158</v>
      </c>
      <c r="BH51">
        <v>43.676536</v>
      </c>
      <c r="BI51">
        <v>44.505514</v>
      </c>
      <c r="BJ51">
        <v>46.719288</v>
      </c>
      <c r="BK51">
        <v>50.730407</v>
      </c>
      <c r="BL51">
        <v>52.092694</v>
      </c>
      <c r="BM51">
        <v>46.339258</v>
      </c>
      <c r="BN51">
        <v>40.55466</v>
      </c>
      <c r="BO51">
        <v>36.038711</v>
      </c>
      <c r="BP51">
        <v>34.636055</v>
      </c>
      <c r="BQ51">
        <v>32.521165</v>
      </c>
      <c r="BR51">
        <v>32.598583</v>
      </c>
      <c r="BS51">
        <v>33.263554</v>
      </c>
      <c r="BT51">
        <v>31.746691</v>
      </c>
      <c r="BU51">
        <v>29.549951</v>
      </c>
      <c r="BV51">
        <v>28.203896</v>
      </c>
      <c r="BW51">
        <v>24.947327</v>
      </c>
      <c r="BX51">
        <v>25.726038</v>
      </c>
      <c r="BY51">
        <v>13.774909</v>
      </c>
      <c r="BZ51">
        <v>20.612904</v>
      </c>
      <c r="CA51">
        <v>25.074719</v>
      </c>
      <c r="CB51">
        <v>23.637234</v>
      </c>
      <c r="CC51">
        <v>24.940492</v>
      </c>
      <c r="CD51">
        <v>27.10951</v>
      </c>
      <c r="CE51">
        <v>25.858145</v>
      </c>
      <c r="CF51">
        <v>25.814031</v>
      </c>
    </row>
    <row r="52" spans="1:84" ht="12.75">
      <c r="A52" t="s">
        <v>573</v>
      </c>
      <c r="B52" s="1">
        <v>49.873919</v>
      </c>
      <c r="C52" s="1">
        <v>27.817428</v>
      </c>
      <c r="D52" s="1">
        <v>33.57262</v>
      </c>
      <c r="E52" s="1">
        <v>31.526188</v>
      </c>
      <c r="F52" s="1">
        <v>27.697249</v>
      </c>
      <c r="G52" s="1">
        <v>25.815706</v>
      </c>
      <c r="H52" s="1">
        <v>26.252944</v>
      </c>
      <c r="I52" s="1">
        <v>28.310802</v>
      </c>
      <c r="J52" s="1">
        <v>30.274667</v>
      </c>
      <c r="K52" s="1">
        <v>38.415269</v>
      </c>
      <c r="L52" s="1">
        <v>37.80109</v>
      </c>
      <c r="M52" s="1">
        <v>35.198416</v>
      </c>
      <c r="N52" s="1">
        <v>33.612428</v>
      </c>
      <c r="O52" s="1">
        <v>36.367669</v>
      </c>
      <c r="P52" s="1">
        <v>48.321539</v>
      </c>
      <c r="Q52" s="1">
        <v>42.054647</v>
      </c>
      <c r="R52" s="1">
        <v>43.273108</v>
      </c>
      <c r="S52" s="1">
        <v>45.512816</v>
      </c>
      <c r="T52" s="1">
        <v>55.49041</v>
      </c>
      <c r="U52" s="1">
        <v>62.477344</v>
      </c>
      <c r="V52" s="1">
        <v>60.068287</v>
      </c>
      <c r="W52" s="1">
        <v>54.935375</v>
      </c>
      <c r="X52" s="1">
        <v>46.091872</v>
      </c>
      <c r="Y52" s="1">
        <v>46.068272</v>
      </c>
      <c r="Z52" s="1">
        <v>47.03374</v>
      </c>
      <c r="AA52" s="1">
        <v>44.345243</v>
      </c>
      <c r="AB52" s="1">
        <v>43.441528</v>
      </c>
      <c r="AC52" s="1">
        <v>47.07778</v>
      </c>
      <c r="AD52" s="1">
        <v>55.258522</v>
      </c>
      <c r="AE52" s="1">
        <v>61.684315</v>
      </c>
      <c r="AF52" s="1">
        <v>65.540007</v>
      </c>
      <c r="AG52" s="1">
        <v>64.970572</v>
      </c>
      <c r="AH52" s="1">
        <v>64.679284</v>
      </c>
      <c r="AI52" s="1">
        <v>64.569043</v>
      </c>
      <c r="AJ52" s="1">
        <v>66.11836</v>
      </c>
      <c r="AK52" s="1">
        <v>73.397105</v>
      </c>
      <c r="AL52" s="1">
        <v>73.037823</v>
      </c>
      <c r="AM52" s="1">
        <v>64.926236</v>
      </c>
      <c r="AN52" s="1">
        <v>42.525485</v>
      </c>
      <c r="AO52" s="1">
        <v>54.614501</v>
      </c>
      <c r="AP52" s="1">
        <v>62.525325</v>
      </c>
      <c r="AQ52" s="1"/>
      <c r="AR52">
        <v>44.193708</v>
      </c>
      <c r="AS52">
        <v>25.312864</v>
      </c>
      <c r="AT52">
        <v>28.451783</v>
      </c>
      <c r="AU52">
        <v>38.295712</v>
      </c>
      <c r="AV52">
        <v>29.739463</v>
      </c>
      <c r="AW52">
        <v>24.36413</v>
      </c>
      <c r="AX52">
        <v>26.666636</v>
      </c>
      <c r="AY52">
        <v>30.869644</v>
      </c>
      <c r="AZ52">
        <v>34.171863</v>
      </c>
      <c r="BA52">
        <v>32.669846</v>
      </c>
      <c r="BB52">
        <v>35.048286</v>
      </c>
      <c r="BC52">
        <v>34.887566</v>
      </c>
      <c r="BD52">
        <v>34.289778</v>
      </c>
      <c r="BE52">
        <v>36.2426</v>
      </c>
      <c r="BF52">
        <v>43.777236</v>
      </c>
      <c r="BG52">
        <v>42.768933</v>
      </c>
      <c r="BH52">
        <v>48.526813</v>
      </c>
      <c r="BI52">
        <v>53.439682</v>
      </c>
      <c r="BJ52">
        <v>61.473798</v>
      </c>
      <c r="BK52">
        <v>68.384655</v>
      </c>
      <c r="BL52">
        <v>63.879416</v>
      </c>
      <c r="BM52">
        <v>62.301224</v>
      </c>
      <c r="BN52">
        <v>57.884434</v>
      </c>
      <c r="BO52">
        <v>54.141243</v>
      </c>
      <c r="BP52">
        <v>52.299794</v>
      </c>
      <c r="BQ52">
        <v>48.454472</v>
      </c>
      <c r="BR52">
        <v>47.464115</v>
      </c>
      <c r="BS52">
        <v>51.164001</v>
      </c>
      <c r="BT52">
        <v>59.248256</v>
      </c>
      <c r="BU52">
        <v>66.47229</v>
      </c>
      <c r="BV52">
        <v>67.034774</v>
      </c>
      <c r="BW52">
        <v>69.280628</v>
      </c>
      <c r="BX52">
        <v>69.010892</v>
      </c>
      <c r="BY52">
        <v>70.969717</v>
      </c>
      <c r="BZ52">
        <v>76.543457</v>
      </c>
      <c r="CA52">
        <v>83.80905</v>
      </c>
      <c r="CB52">
        <v>83.309706</v>
      </c>
      <c r="CC52">
        <v>72.881731</v>
      </c>
      <c r="CD52">
        <v>52.351221</v>
      </c>
      <c r="CE52">
        <v>61.145051</v>
      </c>
      <c r="CF52">
        <v>64.939833</v>
      </c>
    </row>
    <row r="53" spans="1:84" ht="12.75">
      <c r="A53" t="s">
        <v>574</v>
      </c>
      <c r="B53" s="1">
        <v>71.130462</v>
      </c>
      <c r="C53" s="1">
        <v>66.693564</v>
      </c>
      <c r="D53" s="1">
        <v>70.078734</v>
      </c>
      <c r="E53" s="1">
        <v>69.762642</v>
      </c>
      <c r="F53" s="1">
        <v>70.144874</v>
      </c>
      <c r="G53" s="1">
        <v>71.62203</v>
      </c>
      <c r="H53" s="1">
        <v>73.206138</v>
      </c>
      <c r="I53" s="1">
        <v>65.182169</v>
      </c>
      <c r="J53" s="1">
        <v>73.076363</v>
      </c>
      <c r="K53" s="1">
        <v>70.944616</v>
      </c>
      <c r="L53" s="1">
        <v>72.670463</v>
      </c>
      <c r="M53" s="1">
        <v>72.840718</v>
      </c>
      <c r="N53" s="1">
        <v>69.895243</v>
      </c>
      <c r="O53" s="1">
        <v>83.551182</v>
      </c>
      <c r="P53" s="1">
        <v>86.14255</v>
      </c>
      <c r="Q53" s="1">
        <v>63.753722</v>
      </c>
      <c r="R53" s="1">
        <v>78.286045</v>
      </c>
      <c r="S53" s="1">
        <v>45.820082</v>
      </c>
      <c r="T53" s="1">
        <v>69.179308</v>
      </c>
      <c r="U53" s="1">
        <v>78.435116</v>
      </c>
      <c r="V53" s="1">
        <v>92.530054</v>
      </c>
      <c r="W53" s="1">
        <v>87.117005</v>
      </c>
      <c r="X53" s="1">
        <v>74.178427</v>
      </c>
      <c r="Y53" s="1">
        <v>83.256192</v>
      </c>
      <c r="Z53" s="1">
        <v>73.392129</v>
      </c>
      <c r="AA53" s="1">
        <v>53.147456</v>
      </c>
      <c r="AB53" s="1">
        <v>63.678098</v>
      </c>
      <c r="AC53" s="1">
        <v>81.61219</v>
      </c>
      <c r="AD53" s="1">
        <v>78.391007</v>
      </c>
      <c r="AE53" s="1">
        <v>75.187886</v>
      </c>
      <c r="AF53" s="1">
        <v>85.948378</v>
      </c>
      <c r="AG53" s="1">
        <v>73.535104</v>
      </c>
      <c r="AH53" s="1">
        <v>83.294017</v>
      </c>
      <c r="AI53" s="1">
        <v>79.630059</v>
      </c>
      <c r="AJ53" s="1">
        <v>77.786176</v>
      </c>
      <c r="AK53" s="1">
        <v>69.557687</v>
      </c>
      <c r="AL53" s="1">
        <v>62.627439</v>
      </c>
      <c r="AM53" s="1">
        <v>43.961145</v>
      </c>
      <c r="AN53" s="1">
        <v>38.594722</v>
      </c>
      <c r="AO53" s="1">
        <v>41.618841</v>
      </c>
      <c r="AP53" s="1">
        <v>32.995329</v>
      </c>
      <c r="AQ53" s="1"/>
      <c r="AR53">
        <v>42.51132</v>
      </c>
      <c r="AS53">
        <v>43.494764</v>
      </c>
      <c r="AT53">
        <v>40.734738</v>
      </c>
      <c r="AU53">
        <v>44.83958</v>
      </c>
      <c r="AV53">
        <v>46.089432</v>
      </c>
      <c r="AW53">
        <v>46.128165</v>
      </c>
      <c r="AX53">
        <v>44.800665</v>
      </c>
      <c r="AY53">
        <v>45.313754</v>
      </c>
      <c r="AZ53">
        <v>37.333842</v>
      </c>
      <c r="BA53">
        <v>37.156353</v>
      </c>
      <c r="BB53">
        <v>38.341604</v>
      </c>
      <c r="BC53">
        <v>38.819105</v>
      </c>
      <c r="BD53">
        <v>42.644385</v>
      </c>
      <c r="BE53">
        <v>42.991262</v>
      </c>
      <c r="BF53">
        <v>51.63224</v>
      </c>
      <c r="BG53">
        <v>48.755566</v>
      </c>
      <c r="BH53">
        <v>40.154321</v>
      </c>
      <c r="BI53">
        <v>37.457703</v>
      </c>
      <c r="BJ53">
        <v>22.883451</v>
      </c>
      <c r="BK53">
        <v>25.880276</v>
      </c>
      <c r="BL53">
        <v>27.183173</v>
      </c>
      <c r="BM53">
        <v>25.958017</v>
      </c>
      <c r="BN53">
        <v>23.961159</v>
      </c>
      <c r="BO53">
        <v>22.030424</v>
      </c>
      <c r="BP53">
        <v>21.597058</v>
      </c>
      <c r="BQ53">
        <v>22.712566</v>
      </c>
      <c r="BR53">
        <v>22.681771</v>
      </c>
      <c r="BS53">
        <v>22.245682</v>
      </c>
      <c r="BT53">
        <v>22.241863</v>
      </c>
      <c r="BU53">
        <v>21.211628</v>
      </c>
      <c r="BV53">
        <v>22.33146</v>
      </c>
      <c r="BW53">
        <v>22.83572</v>
      </c>
      <c r="BX53">
        <v>22.255371</v>
      </c>
      <c r="BY53">
        <v>21.418702</v>
      </c>
      <c r="BZ53">
        <v>22.62196</v>
      </c>
      <c r="CA53">
        <v>22.639718</v>
      </c>
      <c r="CB53">
        <v>23.559783</v>
      </c>
      <c r="CC53">
        <v>26.611632</v>
      </c>
      <c r="CD53">
        <v>25.186261</v>
      </c>
      <c r="CE53">
        <v>23.436987</v>
      </c>
      <c r="CF53">
        <v>23.482073</v>
      </c>
    </row>
    <row r="54" spans="1:84" ht="12.75">
      <c r="A54" t="s">
        <v>607</v>
      </c>
      <c r="B54" s="1">
        <v>41.892175</v>
      </c>
      <c r="C54" s="1">
        <v>42.482181</v>
      </c>
      <c r="D54" s="1">
        <v>50.876046</v>
      </c>
      <c r="E54" s="1">
        <v>51.443973</v>
      </c>
      <c r="F54" s="1">
        <v>57.068988</v>
      </c>
      <c r="G54" s="1">
        <v>56.822887</v>
      </c>
      <c r="H54" s="1">
        <v>58.918447</v>
      </c>
      <c r="I54" s="1">
        <v>51.753822</v>
      </c>
      <c r="J54" s="1">
        <v>54.647572</v>
      </c>
      <c r="K54" s="1">
        <v>54.732489</v>
      </c>
      <c r="L54" s="1">
        <v>63.760979</v>
      </c>
      <c r="M54" s="1">
        <v>68.220748</v>
      </c>
      <c r="N54" s="1">
        <v>76.765668</v>
      </c>
      <c r="O54" s="1">
        <v>86.910499</v>
      </c>
      <c r="P54" s="1">
        <v>86.23065</v>
      </c>
      <c r="Q54" s="1">
        <v>95.29388</v>
      </c>
      <c r="R54" s="1">
        <v>96.993045</v>
      </c>
      <c r="S54" s="1">
        <v>123.19762</v>
      </c>
      <c r="T54" s="1">
        <v>126.13821</v>
      </c>
      <c r="U54" s="1">
        <v>146.26329</v>
      </c>
      <c r="V54" s="1">
        <v>136.77983</v>
      </c>
      <c r="W54" s="1">
        <v>102.73004</v>
      </c>
      <c r="X54" s="1">
        <v>85.814261</v>
      </c>
      <c r="Y54" s="1">
        <v>88.07769</v>
      </c>
      <c r="Z54" s="1">
        <v>83.977252</v>
      </c>
      <c r="AA54" s="1">
        <v>75.939691</v>
      </c>
      <c r="AB54" s="1">
        <v>94.807746</v>
      </c>
      <c r="AC54" s="1">
        <v>121.40364</v>
      </c>
      <c r="AD54" s="1">
        <v>122.9465</v>
      </c>
      <c r="AE54" s="1">
        <v>92.09387</v>
      </c>
      <c r="AF54" s="1">
        <v>130.07091</v>
      </c>
      <c r="AG54" s="1">
        <v>121.58768</v>
      </c>
      <c r="AH54" s="1">
        <v>127.31808</v>
      </c>
      <c r="AI54" s="1">
        <v>97.769044</v>
      </c>
      <c r="AJ54" s="1">
        <v>100.98408</v>
      </c>
      <c r="AK54" s="1">
        <v>118.88528</v>
      </c>
      <c r="AL54" s="1">
        <v>113.60942</v>
      </c>
      <c r="AM54" s="1">
        <v>99.629743</v>
      </c>
      <c r="AN54" s="1">
        <v>99.32545</v>
      </c>
      <c r="AO54" s="1">
        <v>97.990814</v>
      </c>
      <c r="AP54" s="1">
        <v>81.162623</v>
      </c>
      <c r="AQ54" s="1"/>
      <c r="AR54">
        <v>25.670927</v>
      </c>
      <c r="AS54">
        <v>25.565926</v>
      </c>
      <c r="AT54">
        <v>25.809505</v>
      </c>
      <c r="AU54">
        <v>26.130643</v>
      </c>
      <c r="AV54">
        <v>26.469238</v>
      </c>
      <c r="AW54">
        <v>26.940039</v>
      </c>
      <c r="AX54">
        <v>26.967804</v>
      </c>
      <c r="AY54">
        <v>27.051764</v>
      </c>
      <c r="AZ54">
        <v>26.261788</v>
      </c>
      <c r="BA54">
        <v>26.066078</v>
      </c>
      <c r="BB54">
        <v>26.205299</v>
      </c>
      <c r="BC54">
        <v>23.522238</v>
      </c>
      <c r="BD54">
        <v>25.709224</v>
      </c>
      <c r="BE54">
        <v>30.229273</v>
      </c>
      <c r="BF54">
        <v>30.90672</v>
      </c>
      <c r="BG54">
        <v>27.06012</v>
      </c>
      <c r="BH54">
        <v>24.317949</v>
      </c>
      <c r="BI54">
        <v>27.255075</v>
      </c>
      <c r="BJ54">
        <v>26.726647</v>
      </c>
      <c r="BK54">
        <v>29.613499</v>
      </c>
      <c r="BL54">
        <v>34.57554</v>
      </c>
      <c r="BM54">
        <v>31.654501</v>
      </c>
      <c r="BN54">
        <v>27.601291</v>
      </c>
      <c r="BO54">
        <v>29.268616</v>
      </c>
      <c r="BP54">
        <v>24.822898</v>
      </c>
      <c r="BQ54">
        <v>17.636828</v>
      </c>
      <c r="BR54">
        <v>19.604495</v>
      </c>
      <c r="BS54">
        <v>23.767794</v>
      </c>
      <c r="BT54">
        <v>23.612878</v>
      </c>
      <c r="BU54">
        <v>23.748739</v>
      </c>
      <c r="BV54">
        <v>27.259397</v>
      </c>
      <c r="BW54">
        <v>28.719224</v>
      </c>
      <c r="BX54">
        <v>29.203632</v>
      </c>
      <c r="BY54">
        <v>29.905951</v>
      </c>
      <c r="BZ54">
        <v>28.797339</v>
      </c>
      <c r="CA54">
        <v>34.427009</v>
      </c>
      <c r="CB54">
        <v>30.082488</v>
      </c>
      <c r="CC54">
        <v>46.046795</v>
      </c>
      <c r="CD54">
        <v>42.519594</v>
      </c>
      <c r="CE54">
        <v>43.710223</v>
      </c>
      <c r="CF54">
        <v>46.336389</v>
      </c>
    </row>
    <row r="55" spans="1:84" ht="12.75">
      <c r="A55" t="s">
        <v>608</v>
      </c>
      <c r="B55" s="1">
        <v>82.917886</v>
      </c>
      <c r="C55" s="1">
        <v>82.68403</v>
      </c>
      <c r="D55" s="1">
        <v>89.451998</v>
      </c>
      <c r="E55" s="1">
        <v>91.92781</v>
      </c>
      <c r="F55" s="1">
        <v>92.204544</v>
      </c>
      <c r="G55" s="1">
        <v>96.219023</v>
      </c>
      <c r="H55" s="1">
        <v>129.04758</v>
      </c>
      <c r="I55" s="1">
        <v>129.75175</v>
      </c>
      <c r="J55" s="1">
        <v>123.9947</v>
      </c>
      <c r="K55" s="1">
        <v>118.12587</v>
      </c>
      <c r="L55" s="1">
        <v>118.83496</v>
      </c>
      <c r="M55" s="1">
        <v>119.20932</v>
      </c>
      <c r="N55" s="1">
        <v>132.26573</v>
      </c>
      <c r="O55" s="1">
        <v>153.59441</v>
      </c>
      <c r="P55" s="1">
        <v>144.65078</v>
      </c>
      <c r="Q55" s="1">
        <v>150.70988</v>
      </c>
      <c r="R55" s="1">
        <v>164.56776</v>
      </c>
      <c r="S55" s="1">
        <v>179.43673</v>
      </c>
      <c r="T55" s="1">
        <v>225.07205</v>
      </c>
      <c r="U55" s="1">
        <v>261.92976</v>
      </c>
      <c r="V55" s="1">
        <v>275.7206</v>
      </c>
      <c r="W55" s="1">
        <v>247.77307</v>
      </c>
      <c r="X55" s="1">
        <v>203.68886</v>
      </c>
      <c r="Y55" s="1">
        <v>195.11428</v>
      </c>
      <c r="Z55" s="1">
        <v>159.52559</v>
      </c>
      <c r="AA55" s="1">
        <v>146.69797</v>
      </c>
      <c r="AB55" s="1">
        <v>165.71756</v>
      </c>
      <c r="AC55" s="1">
        <v>121.82893</v>
      </c>
      <c r="AD55" s="1">
        <v>109.99445</v>
      </c>
      <c r="AE55" s="1">
        <v>104.64336</v>
      </c>
      <c r="AF55" s="1">
        <v>125.57233</v>
      </c>
      <c r="AG55" s="1">
        <v>114.96163</v>
      </c>
      <c r="AH55" s="1">
        <v>123.98694</v>
      </c>
      <c r="AI55" s="1">
        <v>126.48625</v>
      </c>
      <c r="AJ55" s="1">
        <v>123.14886</v>
      </c>
      <c r="AK55" s="1">
        <v>126.18448</v>
      </c>
      <c r="AL55" s="1">
        <v>149.98556</v>
      </c>
      <c r="AM55" s="1">
        <v>134.71083</v>
      </c>
      <c r="AN55" s="1">
        <v>138.6507</v>
      </c>
      <c r="AO55" s="1">
        <v>136.12443</v>
      </c>
      <c r="AP55" s="1">
        <v>142.67646</v>
      </c>
      <c r="AQ55" s="1"/>
      <c r="AR55">
        <v>75.62508</v>
      </c>
      <c r="AS55">
        <v>75.114198</v>
      </c>
      <c r="AT55">
        <v>75.975266</v>
      </c>
      <c r="AU55">
        <v>78.013606</v>
      </c>
      <c r="AV55">
        <v>79.71537</v>
      </c>
      <c r="AW55">
        <v>81.401525</v>
      </c>
      <c r="AX55">
        <v>81.856447</v>
      </c>
      <c r="AY55">
        <v>81.438986</v>
      </c>
      <c r="AZ55">
        <v>79.929383</v>
      </c>
      <c r="BA55">
        <v>77.782357</v>
      </c>
      <c r="BB55">
        <v>78.62155</v>
      </c>
      <c r="BC55">
        <v>80.874107</v>
      </c>
      <c r="BD55">
        <v>91.167039</v>
      </c>
      <c r="BE55">
        <v>103.07296</v>
      </c>
      <c r="BF55">
        <v>104.56897</v>
      </c>
      <c r="BG55">
        <v>110.80248</v>
      </c>
      <c r="BH55">
        <v>109.91175</v>
      </c>
      <c r="BI55">
        <v>118.47718</v>
      </c>
      <c r="BJ55">
        <v>130.8883</v>
      </c>
      <c r="BK55">
        <v>136.07732</v>
      </c>
      <c r="BL55">
        <v>133.77431</v>
      </c>
      <c r="BM55">
        <v>104.79045</v>
      </c>
      <c r="BN55">
        <v>87.929821</v>
      </c>
      <c r="BO55">
        <v>81.66969</v>
      </c>
      <c r="BP55">
        <v>74.563968</v>
      </c>
      <c r="BQ55">
        <v>73.102117</v>
      </c>
      <c r="BR55">
        <v>92.360543</v>
      </c>
      <c r="BS55">
        <v>107.69135</v>
      </c>
      <c r="BT55">
        <v>106.59774</v>
      </c>
      <c r="BU55">
        <v>97.994628</v>
      </c>
      <c r="BV55">
        <v>112.80971</v>
      </c>
      <c r="BW55">
        <v>108.45025</v>
      </c>
      <c r="BX55">
        <v>114.91798</v>
      </c>
      <c r="BY55">
        <v>107.25988</v>
      </c>
      <c r="BZ55">
        <v>112.93795</v>
      </c>
      <c r="CA55">
        <v>127.14277</v>
      </c>
      <c r="CB55">
        <v>120.61592</v>
      </c>
      <c r="CC55">
        <v>103.86882</v>
      </c>
      <c r="CD55">
        <v>102.04722</v>
      </c>
      <c r="CE55">
        <v>97.83686</v>
      </c>
      <c r="CF55">
        <v>86.195638</v>
      </c>
    </row>
    <row r="56" spans="1:84" ht="12.75">
      <c r="A56" t="s">
        <v>575</v>
      </c>
      <c r="B56" s="1">
        <v>43.148922</v>
      </c>
      <c r="C56" s="1">
        <v>42.268875</v>
      </c>
      <c r="D56" s="1">
        <v>44.223212</v>
      </c>
      <c r="E56" s="1">
        <v>45.481355</v>
      </c>
      <c r="F56" s="1">
        <v>50.011186</v>
      </c>
      <c r="G56" s="1">
        <v>50.73355</v>
      </c>
      <c r="H56" s="1">
        <v>50.826173</v>
      </c>
      <c r="I56" s="1">
        <v>48.825185</v>
      </c>
      <c r="J56" s="1">
        <v>38.254633</v>
      </c>
      <c r="K56" s="1">
        <v>36.774363</v>
      </c>
      <c r="L56" s="1">
        <v>35.146321</v>
      </c>
      <c r="M56" s="1">
        <v>36.919105</v>
      </c>
      <c r="N56" s="1">
        <v>39.539863</v>
      </c>
      <c r="O56" s="1">
        <v>55.110483</v>
      </c>
      <c r="P56" s="1">
        <v>57.542488</v>
      </c>
      <c r="Q56" s="1">
        <v>54.130468</v>
      </c>
      <c r="R56" s="1">
        <v>54.041644</v>
      </c>
      <c r="S56" s="1">
        <v>59.281774</v>
      </c>
      <c r="T56" s="1">
        <v>59.346589</v>
      </c>
      <c r="U56" s="1">
        <v>65.475053</v>
      </c>
      <c r="V56" s="1">
        <v>67.060055</v>
      </c>
      <c r="W56" s="1">
        <v>62.604629</v>
      </c>
      <c r="X56" s="1">
        <v>54.002564</v>
      </c>
      <c r="Y56" s="1">
        <v>52.360847</v>
      </c>
      <c r="Z56" s="1">
        <v>51.349685</v>
      </c>
      <c r="AA56" s="1">
        <v>45.779993</v>
      </c>
      <c r="AB56" s="1">
        <v>58.481646</v>
      </c>
      <c r="AC56" s="1">
        <v>56.245881</v>
      </c>
      <c r="AD56" s="1">
        <v>58.821728</v>
      </c>
      <c r="AE56" s="1">
        <v>65.244307</v>
      </c>
      <c r="AF56" s="1">
        <v>71.879267</v>
      </c>
      <c r="AG56" s="1">
        <v>69.238662</v>
      </c>
      <c r="AH56" s="1">
        <v>70.797624</v>
      </c>
      <c r="AI56" s="1">
        <v>72.35367</v>
      </c>
      <c r="AJ56" s="1">
        <v>84.713403</v>
      </c>
      <c r="AK56" s="1">
        <v>77.633601</v>
      </c>
      <c r="AL56" s="1">
        <v>84.666078</v>
      </c>
      <c r="AM56" s="1">
        <v>84.181509</v>
      </c>
      <c r="AN56" s="1">
        <v>69.26065</v>
      </c>
      <c r="AO56" s="1">
        <v>71.725826</v>
      </c>
      <c r="AP56" s="1">
        <v>71.112846</v>
      </c>
      <c r="AQ56" s="1"/>
      <c r="AR56">
        <v>63.647826</v>
      </c>
      <c r="AS56">
        <v>48.573733</v>
      </c>
      <c r="AT56">
        <v>48.986664</v>
      </c>
      <c r="AU56">
        <v>45.845384</v>
      </c>
      <c r="AV56">
        <v>44.911799</v>
      </c>
      <c r="AW56">
        <v>47.493727</v>
      </c>
      <c r="AX56">
        <v>44.11763</v>
      </c>
      <c r="AY56">
        <v>41.533417</v>
      </c>
      <c r="AZ56">
        <v>37.745577</v>
      </c>
      <c r="BA56">
        <v>38.735235</v>
      </c>
      <c r="BB56">
        <v>39.849726</v>
      </c>
      <c r="BC56">
        <v>40.136017</v>
      </c>
      <c r="BD56">
        <v>43.508844</v>
      </c>
      <c r="BE56">
        <v>49.035069</v>
      </c>
      <c r="BF56">
        <v>49.257358</v>
      </c>
      <c r="BG56">
        <v>47.855253</v>
      </c>
      <c r="BH56">
        <v>44.710844</v>
      </c>
      <c r="BI56">
        <v>44.794664</v>
      </c>
      <c r="BJ56">
        <v>47.108753</v>
      </c>
      <c r="BK56">
        <v>48.797443</v>
      </c>
      <c r="BL56">
        <v>53.606258</v>
      </c>
      <c r="BM56">
        <v>41.305085</v>
      </c>
      <c r="BN56">
        <v>34.46693</v>
      </c>
      <c r="BO56">
        <v>30.314622</v>
      </c>
      <c r="BP56">
        <v>25.548911</v>
      </c>
      <c r="BQ56">
        <v>24.101101</v>
      </c>
      <c r="BR56">
        <v>27.64466</v>
      </c>
      <c r="BS56">
        <v>30.25452</v>
      </c>
      <c r="BT56">
        <v>30.4714</v>
      </c>
      <c r="BU56">
        <v>29.926705</v>
      </c>
      <c r="BV56">
        <v>31.337027</v>
      </c>
      <c r="BW56">
        <v>30.057893</v>
      </c>
      <c r="BX56">
        <v>30.777037</v>
      </c>
      <c r="BY56">
        <v>28.440953</v>
      </c>
      <c r="BZ56">
        <v>28.387242</v>
      </c>
      <c r="CA56">
        <v>32.619653</v>
      </c>
      <c r="CB56">
        <v>30.955293</v>
      </c>
      <c r="CC56">
        <v>26.27835</v>
      </c>
      <c r="CD56">
        <v>24.734258</v>
      </c>
      <c r="CE56">
        <v>23.210336</v>
      </c>
      <c r="CF56">
        <v>22.242196</v>
      </c>
    </row>
    <row r="57" spans="1:84" ht="12.75">
      <c r="A57" t="s">
        <v>609</v>
      </c>
      <c r="B57" s="1">
        <v>61.129178</v>
      </c>
      <c r="C57" s="1">
        <v>64.569867</v>
      </c>
      <c r="D57" s="1">
        <v>66.936574</v>
      </c>
      <c r="E57" s="1">
        <v>65.059305</v>
      </c>
      <c r="F57" s="1">
        <v>66.312184</v>
      </c>
      <c r="G57" s="1">
        <v>64.115295</v>
      </c>
      <c r="H57" s="1">
        <v>62.724615</v>
      </c>
      <c r="I57" s="1">
        <v>61.270541</v>
      </c>
      <c r="J57" s="1">
        <v>59.542996</v>
      </c>
      <c r="K57" s="1">
        <v>56.802599</v>
      </c>
      <c r="L57" s="1">
        <v>54.72632</v>
      </c>
      <c r="M57" s="1">
        <v>55.250109</v>
      </c>
      <c r="N57" s="1">
        <v>61.434047</v>
      </c>
      <c r="O57" s="1">
        <v>76.497393</v>
      </c>
      <c r="P57" s="1">
        <v>78.331329</v>
      </c>
      <c r="Q57" s="1">
        <v>72.311948</v>
      </c>
      <c r="R57" s="1">
        <v>68.737738</v>
      </c>
      <c r="S57" s="1">
        <v>69.694817</v>
      </c>
      <c r="T57" s="1">
        <v>74.256482</v>
      </c>
      <c r="U57" s="1">
        <v>85.41743</v>
      </c>
      <c r="V57" s="1">
        <v>80.67494</v>
      </c>
      <c r="W57" s="1">
        <v>74.544407</v>
      </c>
      <c r="X57" s="1">
        <v>68.697005</v>
      </c>
      <c r="Y57" s="1">
        <v>70.952084</v>
      </c>
      <c r="Z57" s="1">
        <v>66.704821</v>
      </c>
      <c r="AA57" s="1">
        <v>60.720622</v>
      </c>
      <c r="AB57" s="1">
        <v>57.748849</v>
      </c>
      <c r="AC57" s="1">
        <v>58.946858</v>
      </c>
      <c r="AD57" s="1">
        <v>56.56165</v>
      </c>
      <c r="AE57" s="1">
        <v>55.182632</v>
      </c>
      <c r="AF57" s="1">
        <v>59.768547</v>
      </c>
      <c r="AG57" s="1">
        <v>52.417145</v>
      </c>
      <c r="AH57" s="1">
        <v>60.455315</v>
      </c>
      <c r="AI57" s="1">
        <v>60.242965</v>
      </c>
      <c r="AJ57" s="1">
        <v>59.864929</v>
      </c>
      <c r="AK57" s="1">
        <v>63.317321</v>
      </c>
      <c r="AL57" s="1">
        <v>64.321793</v>
      </c>
      <c r="AM57" s="1">
        <v>59.554503</v>
      </c>
      <c r="AN57" s="1">
        <v>47.428604</v>
      </c>
      <c r="AO57" s="1">
        <v>40.436721</v>
      </c>
      <c r="AP57" s="1">
        <v>48.202392</v>
      </c>
      <c r="AQ57" s="1"/>
      <c r="AR57">
        <v>32.694526</v>
      </c>
      <c r="AS57">
        <v>33.147357</v>
      </c>
      <c r="AT57">
        <v>33.188732</v>
      </c>
      <c r="AU57">
        <v>33.588646</v>
      </c>
      <c r="AV57">
        <v>33.988941</v>
      </c>
      <c r="AW57">
        <v>35.487147</v>
      </c>
      <c r="AX57">
        <v>35.348385</v>
      </c>
      <c r="AY57">
        <v>35.347365</v>
      </c>
      <c r="AZ57">
        <v>33.735286</v>
      </c>
      <c r="BA57">
        <v>31.784589</v>
      </c>
      <c r="BB57">
        <v>30.212738</v>
      </c>
      <c r="BC57">
        <v>30.353031</v>
      </c>
      <c r="BD57">
        <v>33.854662</v>
      </c>
      <c r="BE57">
        <v>41.79073</v>
      </c>
      <c r="BF57">
        <v>46.719237</v>
      </c>
      <c r="BG57">
        <v>51.277603</v>
      </c>
      <c r="BH57">
        <v>47.445509</v>
      </c>
      <c r="BI57">
        <v>47.29175</v>
      </c>
      <c r="BJ57">
        <v>51.936549</v>
      </c>
      <c r="BK57">
        <v>56.807458</v>
      </c>
      <c r="BL57">
        <v>60.99755</v>
      </c>
      <c r="BM57">
        <v>56.895767</v>
      </c>
      <c r="BN57">
        <v>52.753547</v>
      </c>
      <c r="BO57">
        <v>50.426784</v>
      </c>
      <c r="BP57">
        <v>39.755527</v>
      </c>
      <c r="BQ57">
        <v>37.251713</v>
      </c>
      <c r="BR57">
        <v>40.20187</v>
      </c>
      <c r="BS57">
        <v>31.301317</v>
      </c>
      <c r="BT57">
        <v>28.518921</v>
      </c>
      <c r="BU57">
        <v>26.88068</v>
      </c>
      <c r="BV57">
        <v>32.83027</v>
      </c>
      <c r="BW57">
        <v>28.759739</v>
      </c>
      <c r="BX57">
        <v>31.030365</v>
      </c>
      <c r="BY57">
        <v>33.621519</v>
      </c>
      <c r="BZ57">
        <v>28.994297</v>
      </c>
      <c r="CA57">
        <v>29.787945</v>
      </c>
      <c r="CB57">
        <v>35.411664</v>
      </c>
      <c r="CC57">
        <v>29.732295</v>
      </c>
      <c r="CD57">
        <v>29.517461</v>
      </c>
      <c r="CE57">
        <v>27.208067</v>
      </c>
      <c r="CF57">
        <v>26.339914</v>
      </c>
    </row>
    <row r="58" spans="1:84" ht="12.75">
      <c r="A58" t="s">
        <v>576</v>
      </c>
      <c r="B58" s="1">
        <v>35.40834</v>
      </c>
      <c r="C58" s="1">
        <v>36.976499</v>
      </c>
      <c r="D58" s="1">
        <v>38.713912</v>
      </c>
      <c r="E58" s="1">
        <v>39.375658</v>
      </c>
      <c r="F58" s="1">
        <v>44.586268</v>
      </c>
      <c r="G58" s="1">
        <v>42.887217</v>
      </c>
      <c r="H58" s="1">
        <v>43.911318</v>
      </c>
      <c r="I58" s="1">
        <v>49.349063</v>
      </c>
      <c r="J58" s="1">
        <v>57.751242</v>
      </c>
      <c r="K58" s="1">
        <v>54.257484</v>
      </c>
      <c r="L58" s="1">
        <v>52.0056</v>
      </c>
      <c r="M58" s="1">
        <v>61.003408</v>
      </c>
      <c r="N58" s="1">
        <v>66.936071</v>
      </c>
      <c r="O58" s="1">
        <v>72.764336</v>
      </c>
      <c r="P58" s="1">
        <v>67.363938</v>
      </c>
      <c r="Q58" s="1">
        <v>85.218043</v>
      </c>
      <c r="R58" s="1">
        <v>76.733138</v>
      </c>
      <c r="S58" s="1">
        <v>76.412827</v>
      </c>
      <c r="T58" s="1">
        <v>86.105159</v>
      </c>
      <c r="U58" s="1">
        <v>85.886496</v>
      </c>
      <c r="V58" s="1">
        <v>92.686857</v>
      </c>
      <c r="W58" s="1">
        <v>74.716293</v>
      </c>
      <c r="X58" s="1">
        <v>64.424813</v>
      </c>
      <c r="Y58" s="1">
        <v>58.19455</v>
      </c>
      <c r="Z58" s="1">
        <v>56.079717</v>
      </c>
      <c r="AA58" s="1">
        <v>53.680116</v>
      </c>
      <c r="AB58" s="1">
        <v>76.163668</v>
      </c>
      <c r="AC58" s="1">
        <v>90.750313</v>
      </c>
      <c r="AD58" s="1">
        <v>94.379879</v>
      </c>
      <c r="AE58" s="1">
        <v>90.653628</v>
      </c>
      <c r="AF58" s="1">
        <v>93.555308</v>
      </c>
      <c r="AG58" s="1">
        <v>91.010968</v>
      </c>
      <c r="AH58" s="1">
        <v>95.795446</v>
      </c>
      <c r="AI58" s="1">
        <v>93.203536</v>
      </c>
      <c r="AJ58" s="1">
        <v>95.547592</v>
      </c>
      <c r="AK58" s="1">
        <v>101.94761</v>
      </c>
      <c r="AL58" s="1">
        <v>96.406142</v>
      </c>
      <c r="AM58" s="1">
        <v>88.755247</v>
      </c>
      <c r="AN58" s="1">
        <v>90.013071</v>
      </c>
      <c r="AO58" s="1">
        <v>87.161014</v>
      </c>
      <c r="AP58" s="1">
        <v>75.723413</v>
      </c>
      <c r="AQ58" s="1"/>
      <c r="AR58">
        <v>44.808121</v>
      </c>
      <c r="AS58">
        <v>47.468951</v>
      </c>
      <c r="AT58">
        <v>48.620832</v>
      </c>
      <c r="AU58">
        <v>48.515531</v>
      </c>
      <c r="AV58">
        <v>50.534745</v>
      </c>
      <c r="AW58">
        <v>51.433571</v>
      </c>
      <c r="AX58">
        <v>53.243347</v>
      </c>
      <c r="AY58">
        <v>53.174948</v>
      </c>
      <c r="AZ58">
        <v>53.555569</v>
      </c>
      <c r="BA58">
        <v>52.635521</v>
      </c>
      <c r="BB58">
        <v>49.280306</v>
      </c>
      <c r="BC58">
        <v>50.507736</v>
      </c>
      <c r="BD58">
        <v>51.676715</v>
      </c>
      <c r="BE58">
        <v>55.557565</v>
      </c>
      <c r="BF58">
        <v>62.809087</v>
      </c>
      <c r="BG58">
        <v>64.872704</v>
      </c>
      <c r="BH58">
        <v>59.243342</v>
      </c>
      <c r="BI58">
        <v>49.202404</v>
      </c>
      <c r="BJ58">
        <v>53.312812</v>
      </c>
      <c r="BK58">
        <v>57.816621</v>
      </c>
      <c r="BL58">
        <v>65.227617</v>
      </c>
      <c r="BM58">
        <v>70.857141</v>
      </c>
      <c r="BN58">
        <v>45.092032</v>
      </c>
      <c r="BO58">
        <v>38.725624</v>
      </c>
      <c r="BP58">
        <v>44.408588</v>
      </c>
      <c r="BQ58">
        <v>44.511909</v>
      </c>
      <c r="BR58">
        <v>33.210343</v>
      </c>
      <c r="BS58">
        <v>33.435787</v>
      </c>
      <c r="BT58">
        <v>40.358137</v>
      </c>
      <c r="BU58">
        <v>45.099422</v>
      </c>
      <c r="BV58">
        <v>48.51259</v>
      </c>
      <c r="BW58">
        <v>53.926828</v>
      </c>
      <c r="BX58">
        <v>59.448221</v>
      </c>
      <c r="BY58">
        <v>64.138934</v>
      </c>
      <c r="BZ58">
        <v>62.958036</v>
      </c>
      <c r="CA58">
        <v>43.08962</v>
      </c>
      <c r="CB58">
        <v>46.418542</v>
      </c>
      <c r="CC58">
        <v>51.201492</v>
      </c>
      <c r="CD58">
        <v>52.711422</v>
      </c>
      <c r="CE58">
        <v>56.681379</v>
      </c>
      <c r="CF58">
        <v>61.262698</v>
      </c>
    </row>
    <row r="59" spans="1:84" ht="12.75">
      <c r="A59" t="s">
        <v>611</v>
      </c>
      <c r="B59" s="1">
        <v>202.78839</v>
      </c>
      <c r="C59" s="1">
        <v>202.46435</v>
      </c>
      <c r="D59" s="1">
        <v>208.38913</v>
      </c>
      <c r="E59" s="1">
        <v>210.91723</v>
      </c>
      <c r="F59" s="1">
        <v>212.30574</v>
      </c>
      <c r="G59" s="1">
        <v>212.96936</v>
      </c>
      <c r="H59" s="1">
        <v>216.86815</v>
      </c>
      <c r="I59" s="1">
        <v>216.91985</v>
      </c>
      <c r="J59" s="1">
        <v>210.9289</v>
      </c>
      <c r="K59" s="1">
        <v>188.23802</v>
      </c>
      <c r="L59" s="1">
        <v>169.14017</v>
      </c>
      <c r="M59" s="1">
        <v>174.27114</v>
      </c>
      <c r="N59" s="1">
        <v>200.33622</v>
      </c>
      <c r="O59" s="1">
        <v>250.60653</v>
      </c>
      <c r="P59" s="1">
        <v>251.7314</v>
      </c>
      <c r="Q59" s="1">
        <v>271.81594</v>
      </c>
      <c r="R59" s="1">
        <v>264.75743</v>
      </c>
      <c r="S59" s="1">
        <v>265.88368</v>
      </c>
      <c r="T59" s="1">
        <v>251.32344</v>
      </c>
      <c r="U59" s="1">
        <v>263.17935</v>
      </c>
      <c r="V59" s="1">
        <v>258.99359</v>
      </c>
      <c r="W59" s="1">
        <v>243.53885</v>
      </c>
      <c r="X59" s="1">
        <v>230.78518</v>
      </c>
      <c r="Y59" s="1">
        <v>158.59596</v>
      </c>
      <c r="Z59" s="1">
        <v>98.843844</v>
      </c>
      <c r="AA59" s="1">
        <v>87.240546</v>
      </c>
      <c r="AB59" s="1">
        <v>101.09308</v>
      </c>
      <c r="AC59" s="1">
        <v>108.61304</v>
      </c>
      <c r="AD59" s="1">
        <v>112.24867</v>
      </c>
      <c r="AE59" s="1">
        <v>107.94017</v>
      </c>
      <c r="AF59" s="1">
        <v>111.78495</v>
      </c>
      <c r="AG59" s="1">
        <v>108.39968</v>
      </c>
      <c r="AH59" s="1">
        <v>114.29638</v>
      </c>
      <c r="AI59" s="1">
        <v>111.31308</v>
      </c>
      <c r="AJ59" s="1">
        <v>69.94821</v>
      </c>
      <c r="AK59" s="1">
        <v>70.096788</v>
      </c>
      <c r="AL59" s="1">
        <v>69.655136</v>
      </c>
      <c r="AM59" s="1">
        <v>54.568095</v>
      </c>
      <c r="AN59" s="1">
        <v>54.255693</v>
      </c>
      <c r="AO59" s="1">
        <v>53.675732</v>
      </c>
      <c r="AP59" s="1"/>
      <c r="AQ59" s="1"/>
      <c r="AR59">
        <v>13.399044</v>
      </c>
      <c r="AS59">
        <v>13.7587</v>
      </c>
      <c r="AT59">
        <v>14.534531</v>
      </c>
      <c r="AU59">
        <v>14.644881</v>
      </c>
      <c r="AV59">
        <v>19.099597</v>
      </c>
      <c r="AW59">
        <v>18.979234</v>
      </c>
      <c r="AX59">
        <v>19.969882</v>
      </c>
      <c r="AY59">
        <v>23.587494</v>
      </c>
      <c r="AZ59">
        <v>26.187129</v>
      </c>
      <c r="BA59">
        <v>24.608189</v>
      </c>
      <c r="BB59">
        <v>23.907212</v>
      </c>
      <c r="BC59">
        <v>24.681875</v>
      </c>
      <c r="BD59">
        <v>27.725317</v>
      </c>
      <c r="BE59">
        <v>33.43137</v>
      </c>
      <c r="BF59">
        <v>32.113579</v>
      </c>
      <c r="BG59">
        <v>38.483283</v>
      </c>
      <c r="BH59">
        <v>35.488061</v>
      </c>
      <c r="BI59">
        <v>34.78758</v>
      </c>
      <c r="BJ59">
        <v>40.502833</v>
      </c>
      <c r="BK59">
        <v>44.249927</v>
      </c>
      <c r="BL59">
        <v>47.295559</v>
      </c>
      <c r="BM59">
        <v>38.901125</v>
      </c>
      <c r="BN59">
        <v>34.039154</v>
      </c>
      <c r="BO59">
        <v>29.956858</v>
      </c>
      <c r="BP59">
        <v>28.114275</v>
      </c>
      <c r="BQ59">
        <v>27.711125</v>
      </c>
      <c r="BR59">
        <v>35.49879</v>
      </c>
      <c r="BS59">
        <v>37.730216</v>
      </c>
      <c r="BT59">
        <v>35.307946</v>
      </c>
      <c r="BU59">
        <v>30.720991</v>
      </c>
      <c r="BV59">
        <v>37.098049</v>
      </c>
      <c r="BW59">
        <v>35.004881</v>
      </c>
      <c r="BX59">
        <v>38.392515</v>
      </c>
      <c r="BY59">
        <v>36.354256</v>
      </c>
      <c r="BZ59">
        <v>22.899561</v>
      </c>
      <c r="CA59">
        <v>29.457814</v>
      </c>
      <c r="CB59">
        <v>30.04277</v>
      </c>
      <c r="CC59">
        <v>27.236896</v>
      </c>
      <c r="CD59">
        <v>26.744059</v>
      </c>
      <c r="CE59">
        <v>24.527278</v>
      </c>
      <c r="CF59">
        <v>21.95262</v>
      </c>
    </row>
    <row r="60" spans="1:84" ht="12.75">
      <c r="A60" t="s">
        <v>612</v>
      </c>
      <c r="B60" s="1">
        <v>29.086329</v>
      </c>
      <c r="C60" s="1">
        <v>29.453817</v>
      </c>
      <c r="D60" s="1">
        <v>30.481715</v>
      </c>
      <c r="E60" s="1">
        <v>31.855846</v>
      </c>
      <c r="F60" s="1">
        <v>36.212399</v>
      </c>
      <c r="G60" s="1">
        <v>38.124582</v>
      </c>
      <c r="H60" s="1">
        <v>37.182631</v>
      </c>
      <c r="I60" s="1">
        <v>40.052499</v>
      </c>
      <c r="J60" s="1">
        <v>34.120718</v>
      </c>
      <c r="K60" s="1">
        <v>32.149765</v>
      </c>
      <c r="L60" s="1">
        <v>32.654263</v>
      </c>
      <c r="M60" s="1">
        <v>34.061592</v>
      </c>
      <c r="N60" s="1">
        <v>38.996024</v>
      </c>
      <c r="O60" s="1">
        <v>46.228849</v>
      </c>
      <c r="P60" s="1">
        <v>58.62062</v>
      </c>
      <c r="Q60" s="1">
        <v>52.838692</v>
      </c>
      <c r="R60" s="1">
        <v>55.599133</v>
      </c>
      <c r="S60" s="1">
        <v>57.982785</v>
      </c>
      <c r="T60" s="1">
        <v>63.938881</v>
      </c>
      <c r="U60" s="1">
        <v>68.349354</v>
      </c>
      <c r="V60" s="1">
        <v>60.321552</v>
      </c>
      <c r="W60" s="1">
        <v>58.206389</v>
      </c>
      <c r="X60" s="1">
        <v>43.957964</v>
      </c>
      <c r="Y60" s="1">
        <v>42.271244</v>
      </c>
      <c r="Z60" s="1">
        <v>43.935464</v>
      </c>
      <c r="AA60" s="1">
        <v>44.062408</v>
      </c>
      <c r="AB60" s="1">
        <v>46.105613</v>
      </c>
      <c r="AC60" s="1">
        <v>57.812334</v>
      </c>
      <c r="AD60" s="1">
        <v>63.325061</v>
      </c>
      <c r="AE60" s="1">
        <v>65.835493</v>
      </c>
      <c r="AF60" s="1">
        <v>64.775239</v>
      </c>
      <c r="AG60" s="1">
        <v>65.501685</v>
      </c>
      <c r="AH60" s="1">
        <v>70.634704</v>
      </c>
      <c r="AI60" s="1">
        <v>69.149073</v>
      </c>
      <c r="AJ60" s="1">
        <v>73.695395</v>
      </c>
      <c r="AK60" s="1">
        <v>77.688037</v>
      </c>
      <c r="AL60" s="1">
        <v>76.361165</v>
      </c>
      <c r="AM60" s="1">
        <v>67.01172</v>
      </c>
      <c r="AN60" s="1">
        <v>56.793557</v>
      </c>
      <c r="AO60" s="1">
        <v>62.555863</v>
      </c>
      <c r="AP60" s="1">
        <v>58.1418</v>
      </c>
      <c r="AQ60" s="1"/>
      <c r="AR60">
        <v>26.673188</v>
      </c>
      <c r="AS60">
        <v>26.805012</v>
      </c>
      <c r="AT60">
        <v>27.32835</v>
      </c>
      <c r="AU60">
        <v>27.362288</v>
      </c>
      <c r="AV60">
        <v>27.448281</v>
      </c>
      <c r="AW60">
        <v>27.586558</v>
      </c>
      <c r="AX60">
        <v>27.743369</v>
      </c>
      <c r="AY60">
        <v>27.910705</v>
      </c>
      <c r="AZ60">
        <v>28.152688</v>
      </c>
      <c r="BA60">
        <v>27.401001</v>
      </c>
      <c r="BB60">
        <v>27.52702</v>
      </c>
      <c r="BC60">
        <v>29.424986</v>
      </c>
      <c r="BD60">
        <v>33.706088</v>
      </c>
      <c r="BE60">
        <v>37.214894</v>
      </c>
      <c r="BF60">
        <v>42.447031</v>
      </c>
      <c r="BG60">
        <v>42.152578</v>
      </c>
      <c r="BH60">
        <v>36.243387</v>
      </c>
      <c r="BI60">
        <v>35.903401</v>
      </c>
      <c r="BJ60">
        <v>38.163382</v>
      </c>
      <c r="BK60">
        <v>39.627084</v>
      </c>
      <c r="BL60">
        <v>42.484456</v>
      </c>
      <c r="BM60">
        <v>39.138515</v>
      </c>
      <c r="BN60">
        <v>38.554185</v>
      </c>
      <c r="BO60">
        <v>39.311765</v>
      </c>
      <c r="BP60">
        <v>42.047746</v>
      </c>
      <c r="BQ60">
        <v>55.525418</v>
      </c>
      <c r="BR60">
        <v>62.795085</v>
      </c>
      <c r="BS60">
        <v>27.231068</v>
      </c>
      <c r="BT60">
        <v>22.949313</v>
      </c>
      <c r="BU60">
        <v>23.011296</v>
      </c>
      <c r="BV60">
        <v>23.893468</v>
      </c>
      <c r="BW60">
        <v>22.006273</v>
      </c>
      <c r="BX60">
        <v>19.017168</v>
      </c>
      <c r="BY60">
        <v>16.690954</v>
      </c>
      <c r="BZ60">
        <v>17.965616</v>
      </c>
      <c r="CA60">
        <v>17.904725</v>
      </c>
      <c r="CB60">
        <v>19.803444</v>
      </c>
      <c r="CC60">
        <v>20.675781</v>
      </c>
      <c r="CD60">
        <v>20.258186</v>
      </c>
      <c r="CE60">
        <v>18.646292</v>
      </c>
      <c r="CF60">
        <v>15.905025</v>
      </c>
    </row>
    <row r="61" spans="1:83" ht="12.75">
      <c r="A61" t="s">
        <v>610</v>
      </c>
      <c r="B61" s="1">
        <v>41.251489</v>
      </c>
      <c r="C61" s="1">
        <v>41.059349</v>
      </c>
      <c r="D61" s="1">
        <v>42.195419</v>
      </c>
      <c r="E61" s="1">
        <v>44.561352</v>
      </c>
      <c r="F61" s="1">
        <v>44.847494</v>
      </c>
      <c r="G61" s="1">
        <v>45.839426</v>
      </c>
      <c r="H61" s="1">
        <v>44.357242</v>
      </c>
      <c r="I61" s="1">
        <v>47.108968</v>
      </c>
      <c r="J61" s="1">
        <v>41.983252</v>
      </c>
      <c r="K61" s="1">
        <v>48.803264</v>
      </c>
      <c r="L61" s="1">
        <v>55.870186</v>
      </c>
      <c r="M61" s="1">
        <v>55.964321</v>
      </c>
      <c r="N61" s="1">
        <v>57.732945</v>
      </c>
      <c r="O61" s="1">
        <v>61.408147</v>
      </c>
      <c r="P61" s="1">
        <v>66.469383</v>
      </c>
      <c r="Q61" s="1">
        <v>70.919268</v>
      </c>
      <c r="R61" s="1">
        <v>66.903582</v>
      </c>
      <c r="S61" s="1">
        <v>61.857635</v>
      </c>
      <c r="T61" s="1">
        <v>66.135736</v>
      </c>
      <c r="U61" s="1">
        <v>73.995996</v>
      </c>
      <c r="V61" s="1">
        <v>82.286169</v>
      </c>
      <c r="W61" s="1">
        <v>84.831235</v>
      </c>
      <c r="X61" s="1">
        <v>60.994431</v>
      </c>
      <c r="Y61" s="1">
        <v>63.363537</v>
      </c>
      <c r="Z61" s="1">
        <v>66.542434</v>
      </c>
      <c r="AA61" s="1">
        <v>66.104393</v>
      </c>
      <c r="AB61" s="1">
        <v>50.019719</v>
      </c>
      <c r="AC61" s="1">
        <v>50.311004</v>
      </c>
      <c r="AD61" s="1">
        <v>55.239245</v>
      </c>
      <c r="AE61" s="1">
        <v>63.136373</v>
      </c>
      <c r="AF61" s="1">
        <v>64.722735</v>
      </c>
      <c r="AG61" s="1">
        <v>66.597535</v>
      </c>
      <c r="AH61" s="1">
        <v>67.625805</v>
      </c>
      <c r="AI61" s="1">
        <v>66.759991</v>
      </c>
      <c r="AJ61" s="1">
        <v>64.073255</v>
      </c>
      <c r="AK61" s="1">
        <v>61.576528</v>
      </c>
      <c r="AL61" s="1">
        <v>67.103285</v>
      </c>
      <c r="AM61" s="1">
        <v>71.237805</v>
      </c>
      <c r="AN61" s="1">
        <v>63.479183</v>
      </c>
      <c r="AO61" s="1">
        <v>66.587195</v>
      </c>
      <c r="AP61" s="1">
        <v>67.757197</v>
      </c>
      <c r="AQ61" s="1"/>
      <c r="AR61">
        <v>48.773607</v>
      </c>
      <c r="AS61">
        <v>164.00831</v>
      </c>
      <c r="AT61">
        <v>151.87273</v>
      </c>
      <c r="AU61">
        <v>68.041073</v>
      </c>
      <c r="AV61">
        <v>45.186816</v>
      </c>
      <c r="AW61">
        <v>42.056032</v>
      </c>
      <c r="AX61">
        <v>43.100482</v>
      </c>
      <c r="AY61">
        <v>41.100471</v>
      </c>
      <c r="AZ61">
        <v>39.19122</v>
      </c>
      <c r="BA61">
        <v>36.7586</v>
      </c>
      <c r="BB61">
        <v>32.447623</v>
      </c>
      <c r="BC61">
        <v>32.939758</v>
      </c>
      <c r="BD61">
        <v>42.214619</v>
      </c>
      <c r="BE61">
        <v>61.498559</v>
      </c>
      <c r="BF61">
        <v>56.670432</v>
      </c>
      <c r="BG61">
        <v>53.677074</v>
      </c>
      <c r="BH61">
        <v>47.571107</v>
      </c>
      <c r="BI61">
        <v>49.935953</v>
      </c>
      <c r="BJ61">
        <v>51.86546</v>
      </c>
      <c r="BK61">
        <v>60.290111</v>
      </c>
      <c r="BL61">
        <v>59.610073</v>
      </c>
      <c r="BM61">
        <v>51.724073</v>
      </c>
      <c r="BN61">
        <v>47.820243</v>
      </c>
      <c r="BO61">
        <v>52.355497</v>
      </c>
      <c r="BP61">
        <v>51.752724</v>
      </c>
      <c r="BQ61">
        <v>45.051404</v>
      </c>
      <c r="BR61">
        <v>52.248362</v>
      </c>
      <c r="BS61">
        <v>56.239243</v>
      </c>
      <c r="BT61">
        <v>61.663405</v>
      </c>
      <c r="BU61">
        <v>52.226319</v>
      </c>
      <c r="BV61">
        <v>52.590758</v>
      </c>
      <c r="BW61">
        <v>37.995937</v>
      </c>
      <c r="BX61">
        <v>45.58281</v>
      </c>
      <c r="BY61">
        <v>32.383423</v>
      </c>
      <c r="BZ61">
        <v>33.118664</v>
      </c>
      <c r="CA61">
        <v>36.483353</v>
      </c>
      <c r="CB61">
        <v>36.487032</v>
      </c>
      <c r="CC61">
        <v>35.282167</v>
      </c>
      <c r="CD61">
        <v>29.946468</v>
      </c>
      <c r="CE61">
        <v>26.204548</v>
      </c>
    </row>
    <row r="62" spans="1:84" ht="12.75">
      <c r="A62" t="s">
        <v>577</v>
      </c>
      <c r="B62" s="1">
        <v>44.386451</v>
      </c>
      <c r="C62" s="1">
        <v>44.985171</v>
      </c>
      <c r="D62" s="1">
        <v>44.530699</v>
      </c>
      <c r="E62" s="1">
        <v>44.167156</v>
      </c>
      <c r="F62" s="1">
        <v>43.860524</v>
      </c>
      <c r="G62" s="1">
        <v>43.313164</v>
      </c>
      <c r="H62" s="1">
        <v>49.177369</v>
      </c>
      <c r="I62" s="1">
        <v>48.044505</v>
      </c>
      <c r="J62" s="1">
        <v>51.403958</v>
      </c>
      <c r="K62" s="1">
        <v>42.106383</v>
      </c>
      <c r="L62" s="1">
        <v>40.223131</v>
      </c>
      <c r="M62" s="1">
        <v>40.967841</v>
      </c>
      <c r="N62" s="1">
        <v>48.197982</v>
      </c>
      <c r="O62" s="1">
        <v>58.889245</v>
      </c>
      <c r="P62" s="1">
        <v>60.397744</v>
      </c>
      <c r="Q62" s="1">
        <v>59.89263</v>
      </c>
      <c r="R62" s="1">
        <v>59.689218</v>
      </c>
      <c r="S62" s="1">
        <v>58.443743</v>
      </c>
      <c r="T62" s="1">
        <v>74.466313</v>
      </c>
      <c r="U62" s="1">
        <v>80.744806</v>
      </c>
      <c r="V62" s="1">
        <v>78.714002</v>
      </c>
      <c r="W62" s="1">
        <v>65.576682</v>
      </c>
      <c r="X62" s="1">
        <v>55.348305</v>
      </c>
      <c r="Y62" s="1">
        <v>54.740301</v>
      </c>
      <c r="Z62" s="1">
        <v>51.233957</v>
      </c>
      <c r="AA62" s="1">
        <v>43.091227</v>
      </c>
      <c r="AB62" s="1">
        <v>54.688819</v>
      </c>
      <c r="AC62" s="1">
        <v>59.422106</v>
      </c>
      <c r="AD62" s="1">
        <v>59.592691</v>
      </c>
      <c r="AE62" s="1">
        <v>58.694821</v>
      </c>
      <c r="AF62" s="1">
        <v>64.133328</v>
      </c>
      <c r="AG62" s="1">
        <v>57.504903</v>
      </c>
      <c r="AH62" s="1">
        <v>58.254326</v>
      </c>
      <c r="AI62" s="1">
        <v>58.774067</v>
      </c>
      <c r="AJ62" s="1">
        <v>73.640286</v>
      </c>
      <c r="AK62" s="1">
        <v>68.28685</v>
      </c>
      <c r="AL62" s="1">
        <v>73.367233</v>
      </c>
      <c r="AM62" s="1">
        <v>64.361122</v>
      </c>
      <c r="AN62" s="1">
        <v>57.904852</v>
      </c>
      <c r="AO62" s="1">
        <v>64.507556</v>
      </c>
      <c r="AP62" s="1">
        <v>53.882194</v>
      </c>
      <c r="AQ62" s="1"/>
      <c r="AR62">
        <v>29.968988</v>
      </c>
      <c r="AS62">
        <v>31.415829</v>
      </c>
      <c r="AT62">
        <v>28.943886</v>
      </c>
      <c r="AU62">
        <v>31.451312</v>
      </c>
      <c r="AV62">
        <v>22.570527</v>
      </c>
      <c r="AW62">
        <v>26.723287</v>
      </c>
      <c r="AX62">
        <v>25.112561</v>
      </c>
      <c r="AY62">
        <v>24.233176</v>
      </c>
      <c r="AZ62">
        <v>25.28531</v>
      </c>
      <c r="BA62">
        <v>25.470211</v>
      </c>
      <c r="BB62">
        <v>22.079722</v>
      </c>
      <c r="BC62">
        <v>23.145237</v>
      </c>
      <c r="BD62">
        <v>25.507297</v>
      </c>
      <c r="BE62">
        <v>31.446012</v>
      </c>
      <c r="BF62">
        <v>30.941143</v>
      </c>
      <c r="BG62">
        <v>25.240016</v>
      </c>
      <c r="BH62">
        <v>23.600909</v>
      </c>
      <c r="BI62">
        <v>26.013079</v>
      </c>
      <c r="BJ62">
        <v>29.573142</v>
      </c>
      <c r="BK62">
        <v>32.537205</v>
      </c>
      <c r="BL62">
        <v>32.915829</v>
      </c>
      <c r="BM62">
        <v>29.666075</v>
      </c>
      <c r="BN62">
        <v>25.075907</v>
      </c>
      <c r="BO62">
        <v>23.446075</v>
      </c>
      <c r="BP62">
        <v>20.438453</v>
      </c>
      <c r="BQ62">
        <v>18.971313</v>
      </c>
      <c r="BR62">
        <v>21.370548</v>
      </c>
      <c r="BS62">
        <v>22.048089</v>
      </c>
      <c r="BT62">
        <v>22.527598</v>
      </c>
      <c r="BU62">
        <v>21.67238</v>
      </c>
      <c r="BV62">
        <v>24.253104</v>
      </c>
      <c r="BW62">
        <v>23.52808</v>
      </c>
      <c r="BX62">
        <v>24.189463</v>
      </c>
      <c r="BY62">
        <v>22.900316</v>
      </c>
      <c r="BZ62">
        <v>23.720224</v>
      </c>
      <c r="CA62">
        <v>25.435467</v>
      </c>
      <c r="CB62">
        <v>25.622146</v>
      </c>
      <c r="CC62">
        <v>22.785981</v>
      </c>
      <c r="CD62">
        <v>20.984512</v>
      </c>
      <c r="CE62">
        <v>20.993946</v>
      </c>
      <c r="CF62">
        <v>20.791289</v>
      </c>
    </row>
    <row r="63" spans="1:84" ht="12.75">
      <c r="A63" t="s">
        <v>578</v>
      </c>
      <c r="B63" s="1">
        <v>77.174993</v>
      </c>
      <c r="C63" s="1">
        <v>77.481937</v>
      </c>
      <c r="D63" s="1">
        <v>80.26705</v>
      </c>
      <c r="E63" s="1">
        <v>79.803356</v>
      </c>
      <c r="F63" s="1">
        <v>80.649262</v>
      </c>
      <c r="G63" s="1">
        <v>81.027194</v>
      </c>
      <c r="H63" s="1">
        <v>81.423507</v>
      </c>
      <c r="I63" s="1">
        <v>81.032909</v>
      </c>
      <c r="J63" s="1">
        <v>80.543141</v>
      </c>
      <c r="K63" s="1">
        <v>77.683907</v>
      </c>
      <c r="L63" s="1">
        <v>78.425617</v>
      </c>
      <c r="M63" s="1">
        <v>84.301314</v>
      </c>
      <c r="N63" s="1">
        <v>98.022672</v>
      </c>
      <c r="O63" s="1">
        <v>107.0246</v>
      </c>
      <c r="P63" s="1">
        <v>120.43907</v>
      </c>
      <c r="Q63" s="1">
        <v>117.95559</v>
      </c>
      <c r="R63" s="1">
        <v>102.16395</v>
      </c>
      <c r="S63" s="1">
        <v>101.58807</v>
      </c>
      <c r="T63" s="1">
        <v>107.60341</v>
      </c>
      <c r="U63" s="1">
        <v>114.49526</v>
      </c>
      <c r="V63" s="1">
        <v>122.41446</v>
      </c>
      <c r="W63" s="1">
        <v>109.59439</v>
      </c>
      <c r="X63" s="1">
        <v>108.73162</v>
      </c>
      <c r="Y63" s="1">
        <v>102.08332</v>
      </c>
      <c r="Z63" s="1">
        <v>101.91406</v>
      </c>
      <c r="AA63" s="1">
        <v>107.45296</v>
      </c>
      <c r="AB63" s="1">
        <v>119.3669</v>
      </c>
      <c r="AC63" s="1">
        <v>110.05801</v>
      </c>
      <c r="AD63" s="1">
        <v>107.98122</v>
      </c>
      <c r="AE63" s="1">
        <v>107.33125</v>
      </c>
      <c r="AF63" s="1">
        <v>115.70256</v>
      </c>
      <c r="AG63" s="1">
        <v>108.96765</v>
      </c>
      <c r="AH63" s="1">
        <v>85.759876</v>
      </c>
      <c r="AI63" s="1">
        <v>72.615403</v>
      </c>
      <c r="AJ63" s="1">
        <v>100.23514</v>
      </c>
      <c r="AK63" s="1">
        <v>99.625585</v>
      </c>
      <c r="AL63" s="1">
        <v>106.88705</v>
      </c>
      <c r="AM63" s="1">
        <v>120.8072</v>
      </c>
      <c r="AN63" s="1">
        <v>123.04794</v>
      </c>
      <c r="AO63" s="1">
        <v>119.19245</v>
      </c>
      <c r="AP63" s="1">
        <v>139.17954</v>
      </c>
      <c r="AQ63" s="1"/>
      <c r="AR63">
        <v>35.433759</v>
      </c>
      <c r="AS63">
        <v>37.714945</v>
      </c>
      <c r="AT63">
        <v>37.26403</v>
      </c>
      <c r="AU63">
        <v>37.902463</v>
      </c>
      <c r="AV63">
        <v>37.338455</v>
      </c>
      <c r="AW63">
        <v>38.200554</v>
      </c>
      <c r="AX63">
        <v>37.448046</v>
      </c>
      <c r="AY63">
        <v>36.539606</v>
      </c>
      <c r="AZ63">
        <v>31.919964</v>
      </c>
      <c r="BA63">
        <v>30.797148</v>
      </c>
      <c r="BB63">
        <v>31.95843</v>
      </c>
      <c r="BC63">
        <v>32.249575</v>
      </c>
      <c r="BD63">
        <v>34.231284</v>
      </c>
      <c r="BE63">
        <v>33.483292</v>
      </c>
      <c r="BF63">
        <v>35.55953</v>
      </c>
      <c r="BG63">
        <v>33.93313</v>
      </c>
      <c r="BH63">
        <v>33.728184</v>
      </c>
      <c r="BI63">
        <v>36.585848</v>
      </c>
      <c r="BJ63">
        <v>36.850254</v>
      </c>
      <c r="BK63">
        <v>39.678098</v>
      </c>
      <c r="BL63">
        <v>43.418917</v>
      </c>
      <c r="BM63">
        <v>39.997236</v>
      </c>
      <c r="BN63">
        <v>34.483426</v>
      </c>
      <c r="BO63">
        <v>34.145908</v>
      </c>
      <c r="BP63">
        <v>31.311186</v>
      </c>
      <c r="BQ63">
        <v>28.078291</v>
      </c>
      <c r="BR63">
        <v>30.598295</v>
      </c>
      <c r="BS63">
        <v>29.227449</v>
      </c>
      <c r="BT63">
        <v>33.495362</v>
      </c>
      <c r="BU63">
        <v>33.748889</v>
      </c>
      <c r="BV63">
        <v>36.4978</v>
      </c>
      <c r="BW63">
        <v>39.967993</v>
      </c>
      <c r="BX63">
        <v>36.402425</v>
      </c>
      <c r="BY63">
        <v>35.610246</v>
      </c>
      <c r="BZ63">
        <v>18.813828</v>
      </c>
      <c r="CA63">
        <v>19.974075</v>
      </c>
      <c r="CB63">
        <v>28.178005</v>
      </c>
      <c r="CC63">
        <v>28.173915</v>
      </c>
      <c r="CD63">
        <v>19.622465</v>
      </c>
      <c r="CE63">
        <v>19.036634</v>
      </c>
      <c r="CF63">
        <v>17.864424</v>
      </c>
    </row>
    <row r="64" spans="1:84" ht="12.75">
      <c r="A64" t="s">
        <v>63</v>
      </c>
      <c r="B64" s="1">
        <v>65.917264</v>
      </c>
      <c r="C64" s="1">
        <v>72.09441</v>
      </c>
      <c r="D64" s="1">
        <v>71.833169</v>
      </c>
      <c r="E64" s="1">
        <v>73.275152</v>
      </c>
      <c r="F64" s="1">
        <v>34.805713</v>
      </c>
      <c r="G64" s="1">
        <v>42.469137</v>
      </c>
      <c r="H64" s="1">
        <v>45.162059</v>
      </c>
      <c r="I64" s="1">
        <v>37.251358</v>
      </c>
      <c r="J64" s="1">
        <v>35.318681</v>
      </c>
      <c r="K64" s="1">
        <v>36.741269</v>
      </c>
      <c r="L64" s="1">
        <v>34.54574</v>
      </c>
      <c r="M64" s="1">
        <v>35.707869</v>
      </c>
      <c r="N64" s="1">
        <v>40.651994</v>
      </c>
      <c r="O64" s="1">
        <v>32.078895</v>
      </c>
      <c r="P64" s="1">
        <v>34.84111</v>
      </c>
      <c r="Q64" s="1">
        <v>30.348959</v>
      </c>
      <c r="R64" s="1">
        <v>28.086615</v>
      </c>
      <c r="S64" s="1">
        <v>28.242806</v>
      </c>
      <c r="T64" s="1">
        <v>35.463959</v>
      </c>
      <c r="U64" s="1">
        <v>32.342225</v>
      </c>
      <c r="V64" s="1">
        <v>32.16041</v>
      </c>
      <c r="W64" s="1">
        <v>31.136468</v>
      </c>
      <c r="X64" s="1">
        <v>29.26293</v>
      </c>
      <c r="Y64" s="1">
        <v>29.151987</v>
      </c>
      <c r="Z64" s="1">
        <v>27.199321</v>
      </c>
      <c r="AA64" s="1">
        <v>26.442972</v>
      </c>
      <c r="AB64" s="1">
        <v>25.556622</v>
      </c>
      <c r="AC64" s="1">
        <v>27.409116</v>
      </c>
      <c r="AD64" s="1">
        <v>27.65942</v>
      </c>
      <c r="AE64" s="1">
        <v>25.525206</v>
      </c>
      <c r="AF64" s="1">
        <v>25.644497</v>
      </c>
      <c r="AG64" s="1">
        <v>20.983763</v>
      </c>
      <c r="AH64" s="1">
        <v>22.066445</v>
      </c>
      <c r="AI64" s="1">
        <v>20.922066</v>
      </c>
      <c r="AJ64" s="1">
        <v>21.883974</v>
      </c>
      <c r="AK64" s="1">
        <v>21.769365</v>
      </c>
      <c r="AL64" s="1">
        <v>21.274029</v>
      </c>
      <c r="AM64" s="1">
        <v>23.844214</v>
      </c>
      <c r="AN64" s="1">
        <v>21.993273</v>
      </c>
      <c r="AO64" s="1">
        <v>23.285449</v>
      </c>
      <c r="AP64" s="1">
        <v>22.488458</v>
      </c>
      <c r="AQ64" s="1"/>
      <c r="AR64">
        <v>51.517888</v>
      </c>
      <c r="AS64">
        <v>50.249899</v>
      </c>
      <c r="AT64">
        <v>49.369709</v>
      </c>
      <c r="AU64">
        <v>50.788745</v>
      </c>
      <c r="AV64">
        <v>50.389357</v>
      </c>
      <c r="AW64">
        <v>49.794735</v>
      </c>
      <c r="AX64">
        <v>49.109677</v>
      </c>
      <c r="AY64">
        <v>49.95614</v>
      </c>
      <c r="AZ64">
        <v>48.856516</v>
      </c>
      <c r="BA64">
        <v>46.740623</v>
      </c>
      <c r="BB64">
        <v>44.773906</v>
      </c>
      <c r="BC64">
        <v>43.916541</v>
      </c>
      <c r="BD64">
        <v>47.326801</v>
      </c>
      <c r="BE64">
        <v>57.343869</v>
      </c>
      <c r="BF64">
        <v>60.298772</v>
      </c>
      <c r="BG64">
        <v>57.205338</v>
      </c>
      <c r="BH64">
        <v>54.989826</v>
      </c>
      <c r="BI64">
        <v>55.427514</v>
      </c>
      <c r="BJ64">
        <v>57.937483</v>
      </c>
      <c r="BK64">
        <v>58.395237</v>
      </c>
      <c r="BL64">
        <v>57.156505</v>
      </c>
      <c r="BM64">
        <v>53.453984</v>
      </c>
      <c r="BN64">
        <v>51.778152</v>
      </c>
      <c r="BO64">
        <v>53.184577</v>
      </c>
      <c r="BP64">
        <v>52.042557</v>
      </c>
      <c r="BQ64">
        <v>48.123999</v>
      </c>
      <c r="BR64">
        <v>45.383561</v>
      </c>
      <c r="BS64">
        <v>45.380008</v>
      </c>
      <c r="BT64">
        <v>43.333082</v>
      </c>
      <c r="BU64">
        <v>41.788071</v>
      </c>
      <c r="BV64">
        <v>39.681781</v>
      </c>
      <c r="BW64">
        <v>40.866936</v>
      </c>
      <c r="BX64">
        <v>44.722679</v>
      </c>
      <c r="BY64">
        <v>44.899523</v>
      </c>
      <c r="BZ64">
        <v>45.070182</v>
      </c>
      <c r="CA64">
        <v>47.862937</v>
      </c>
      <c r="CB64">
        <v>49.713159</v>
      </c>
      <c r="CC64">
        <v>44.967609</v>
      </c>
      <c r="CD64">
        <v>32.543076</v>
      </c>
      <c r="CE64">
        <v>39.830499</v>
      </c>
      <c r="CF64">
        <v>57.95223</v>
      </c>
    </row>
    <row r="65" spans="1:84" ht="12.75">
      <c r="A65" t="s">
        <v>579</v>
      </c>
      <c r="B65" s="1">
        <v>46.647842</v>
      </c>
      <c r="C65" s="1">
        <v>49.296789</v>
      </c>
      <c r="D65" s="1">
        <v>51.264837</v>
      </c>
      <c r="E65" s="1">
        <v>52.824801</v>
      </c>
      <c r="F65" s="1">
        <v>55.576175</v>
      </c>
      <c r="G65" s="1">
        <v>56.996379</v>
      </c>
      <c r="H65" s="1">
        <v>58.462191</v>
      </c>
      <c r="I65" s="1">
        <v>57.909023</v>
      </c>
      <c r="J65" s="1">
        <v>57.167901</v>
      </c>
      <c r="K65" s="1">
        <v>57.963215</v>
      </c>
      <c r="L65" s="1">
        <v>61.145489</v>
      </c>
      <c r="M65" s="1">
        <v>63.904369</v>
      </c>
      <c r="N65" s="1">
        <v>70.835365</v>
      </c>
      <c r="O65" s="1">
        <v>82.922648</v>
      </c>
      <c r="P65" s="1">
        <v>86.264488</v>
      </c>
      <c r="Q65" s="1">
        <v>85.654436</v>
      </c>
      <c r="R65" s="1">
        <v>85.33132</v>
      </c>
      <c r="S65" s="1">
        <v>96.991624</v>
      </c>
      <c r="T65" s="1">
        <v>109.55916</v>
      </c>
      <c r="U65" s="1">
        <v>115.6295</v>
      </c>
      <c r="V65" s="1">
        <v>116.19845</v>
      </c>
      <c r="W65" s="1">
        <v>87.59806</v>
      </c>
      <c r="X65" s="1">
        <v>79.264046</v>
      </c>
      <c r="Y65" s="1">
        <v>75.016349</v>
      </c>
      <c r="Z65" s="1">
        <v>67.187651</v>
      </c>
      <c r="AA65" s="1">
        <v>64.963727</v>
      </c>
      <c r="AB65" s="1">
        <v>89.344856</v>
      </c>
      <c r="AC65" s="1">
        <v>106.71812</v>
      </c>
      <c r="AD65" s="1">
        <v>105.93266</v>
      </c>
      <c r="AE65" s="1">
        <v>96.9699</v>
      </c>
      <c r="AF65" s="1">
        <v>111.57423</v>
      </c>
      <c r="AG65" s="1">
        <v>105.14604</v>
      </c>
      <c r="AH65" s="1">
        <v>114.66453</v>
      </c>
      <c r="AI65" s="1">
        <v>108.25089</v>
      </c>
      <c r="AJ65" s="1">
        <v>111.21252</v>
      </c>
      <c r="AK65" s="1">
        <v>125.04507</v>
      </c>
      <c r="AL65" s="1">
        <v>120.08151</v>
      </c>
      <c r="AM65" s="1">
        <v>103.9797</v>
      </c>
      <c r="AN65" s="1">
        <v>105.24585</v>
      </c>
      <c r="AO65" s="1">
        <v>103.97821</v>
      </c>
      <c r="AP65" s="1">
        <v>90.469707</v>
      </c>
      <c r="AQ65" s="1"/>
      <c r="AR65">
        <v>48.252362</v>
      </c>
      <c r="AS65">
        <v>50.030513</v>
      </c>
      <c r="AT65">
        <v>49.58439</v>
      </c>
      <c r="AU65">
        <v>51.241996</v>
      </c>
      <c r="AV65">
        <v>48.394383</v>
      </c>
      <c r="AW65">
        <v>51.428054</v>
      </c>
      <c r="AX65">
        <v>54.184238</v>
      </c>
      <c r="AY65">
        <v>48.305102</v>
      </c>
      <c r="AZ65">
        <v>44.369087</v>
      </c>
      <c r="BA65">
        <v>45.343052</v>
      </c>
      <c r="BB65">
        <v>47.02805</v>
      </c>
      <c r="BC65">
        <v>44.017026</v>
      </c>
      <c r="BD65">
        <v>49.325791</v>
      </c>
      <c r="BE65">
        <v>90.769174</v>
      </c>
      <c r="BF65">
        <v>64.079284</v>
      </c>
      <c r="BG65">
        <v>78.694983</v>
      </c>
      <c r="BH65">
        <v>76.323458</v>
      </c>
      <c r="BI65">
        <v>71.347049</v>
      </c>
      <c r="BJ65">
        <v>82.257847</v>
      </c>
      <c r="BK65">
        <v>68.859471</v>
      </c>
      <c r="BL65">
        <v>66.679478</v>
      </c>
      <c r="BM65">
        <v>54.49194</v>
      </c>
      <c r="BN65">
        <v>42.704791</v>
      </c>
      <c r="BO65">
        <v>37.709192</v>
      </c>
      <c r="BP65">
        <v>37.408</v>
      </c>
      <c r="BQ65">
        <v>33.570373</v>
      </c>
      <c r="BR65">
        <v>39.183727</v>
      </c>
      <c r="BS65">
        <v>45.125981</v>
      </c>
      <c r="BT65">
        <v>42.046196</v>
      </c>
      <c r="BU65">
        <v>39.759917</v>
      </c>
      <c r="BV65">
        <v>44.683938</v>
      </c>
      <c r="BW65">
        <v>38.5317</v>
      </c>
      <c r="BX65">
        <v>39.301793</v>
      </c>
      <c r="BY65">
        <v>36.334339</v>
      </c>
      <c r="BZ65">
        <v>24.034677</v>
      </c>
      <c r="CA65">
        <v>27.785506</v>
      </c>
      <c r="CB65">
        <v>27.610037</v>
      </c>
      <c r="CC65">
        <v>24.400744</v>
      </c>
      <c r="CD65">
        <v>24.771495</v>
      </c>
      <c r="CE65">
        <v>22.825139</v>
      </c>
      <c r="CF65">
        <v>18.97366</v>
      </c>
    </row>
    <row r="66" spans="1:84" ht="12.75">
      <c r="A66" t="s">
        <v>580</v>
      </c>
      <c r="B66" s="1">
        <v>65.616645</v>
      </c>
      <c r="C66" s="1">
        <v>63.369636</v>
      </c>
      <c r="D66" s="1">
        <v>63.94119</v>
      </c>
      <c r="E66" s="1">
        <v>64.180069</v>
      </c>
      <c r="F66" s="1">
        <v>65.666059</v>
      </c>
      <c r="G66" s="1">
        <v>67.549702</v>
      </c>
      <c r="H66" s="1">
        <v>63.007413</v>
      </c>
      <c r="I66" s="1">
        <v>66.306891</v>
      </c>
      <c r="J66" s="1">
        <v>60.389104</v>
      </c>
      <c r="K66" s="1">
        <v>56.578448</v>
      </c>
      <c r="L66" s="1">
        <v>63.596841</v>
      </c>
      <c r="M66" s="1">
        <v>65.678398</v>
      </c>
      <c r="N66" s="1">
        <v>69.161669</v>
      </c>
      <c r="O66" s="1">
        <v>80.899142</v>
      </c>
      <c r="P66" s="1">
        <v>87.931215</v>
      </c>
      <c r="Q66" s="1">
        <v>85.795014</v>
      </c>
      <c r="R66" s="1">
        <v>79.38025</v>
      </c>
      <c r="S66" s="1">
        <v>84.610408</v>
      </c>
      <c r="T66" s="1">
        <v>98.388872</v>
      </c>
      <c r="U66" s="1">
        <v>102.18076</v>
      </c>
      <c r="V66" s="1">
        <v>100.76509</v>
      </c>
      <c r="W66" s="1">
        <v>100.49417</v>
      </c>
      <c r="X66" s="1">
        <v>69.926617</v>
      </c>
      <c r="Y66" s="1">
        <v>71.027407</v>
      </c>
      <c r="Z66" s="1">
        <v>65.395798</v>
      </c>
      <c r="AA66" s="1">
        <v>59.783977</v>
      </c>
      <c r="AB66" s="1">
        <v>73.485008</v>
      </c>
      <c r="AC66" s="1">
        <v>87.538709</v>
      </c>
      <c r="AD66" s="1">
        <v>99.907095</v>
      </c>
      <c r="AE66" s="1">
        <v>89.912738</v>
      </c>
      <c r="AF66" s="1">
        <v>87.363297</v>
      </c>
      <c r="AG66" s="1">
        <v>82.530193</v>
      </c>
      <c r="AH66" s="1">
        <v>79.27792</v>
      </c>
      <c r="AI66" s="1">
        <v>79.945668</v>
      </c>
      <c r="AJ66" s="1">
        <v>88.252744</v>
      </c>
      <c r="AK66" s="1">
        <v>94.810173</v>
      </c>
      <c r="AL66" s="1">
        <v>97.829571</v>
      </c>
      <c r="AM66" s="1">
        <v>94.18183</v>
      </c>
      <c r="AN66" s="1">
        <v>75.857606</v>
      </c>
      <c r="AO66" s="1">
        <v>74.614518</v>
      </c>
      <c r="AP66" s="1">
        <v>62.419503</v>
      </c>
      <c r="AQ66" s="1"/>
      <c r="AR66">
        <v>41.685225</v>
      </c>
      <c r="AS66">
        <v>46.328074</v>
      </c>
      <c r="AT66">
        <v>48.968814</v>
      </c>
      <c r="AU66">
        <v>46.884258</v>
      </c>
      <c r="AV66">
        <v>47.298274</v>
      </c>
      <c r="AW66">
        <v>52.191915</v>
      </c>
      <c r="AX66">
        <v>59.248416</v>
      </c>
      <c r="AY66">
        <v>55.587665</v>
      </c>
      <c r="AZ66">
        <v>52.361136</v>
      </c>
      <c r="BA66">
        <v>53.858978</v>
      </c>
      <c r="BB66">
        <v>81.760331</v>
      </c>
      <c r="BC66">
        <v>74.100566</v>
      </c>
      <c r="BD66">
        <v>82.692726</v>
      </c>
      <c r="BE66">
        <v>83.631466</v>
      </c>
      <c r="BF66">
        <v>95.385518</v>
      </c>
      <c r="BG66">
        <v>111.51485</v>
      </c>
      <c r="BH66">
        <v>121.23176</v>
      </c>
      <c r="BI66">
        <v>105.27732</v>
      </c>
      <c r="BJ66">
        <v>96.252169</v>
      </c>
      <c r="BK66">
        <v>122.09851</v>
      </c>
      <c r="BL66">
        <v>113.53128</v>
      </c>
      <c r="BM66">
        <v>89.823789</v>
      </c>
      <c r="BN66">
        <v>86.742767</v>
      </c>
      <c r="BO66">
        <v>98.377225</v>
      </c>
      <c r="BP66">
        <v>112.61153</v>
      </c>
      <c r="BQ66">
        <v>101.90635</v>
      </c>
      <c r="BR66">
        <v>54.64977</v>
      </c>
      <c r="BS66">
        <v>36.066104</v>
      </c>
      <c r="BT66">
        <v>38.750151</v>
      </c>
      <c r="BU66">
        <v>31.482956</v>
      </c>
      <c r="BV66">
        <v>27.285138</v>
      </c>
      <c r="BW66">
        <v>27.432981</v>
      </c>
      <c r="BX66">
        <v>32.747698</v>
      </c>
      <c r="BY66">
        <v>47.549916</v>
      </c>
      <c r="BZ66">
        <v>64.73548</v>
      </c>
      <c r="CA66">
        <v>100.74738</v>
      </c>
      <c r="CB66">
        <v>116.21019</v>
      </c>
      <c r="CC66">
        <v>105.54216</v>
      </c>
      <c r="CD66">
        <v>114.23413</v>
      </c>
      <c r="CE66">
        <v>34.139807</v>
      </c>
      <c r="CF66">
        <v>55.858819</v>
      </c>
    </row>
    <row r="67" spans="1:84" ht="12.75">
      <c r="A67" t="s">
        <v>613</v>
      </c>
      <c r="B67" s="1">
        <v>38.489252</v>
      </c>
      <c r="C67" s="1">
        <v>37.611016</v>
      </c>
      <c r="D67" s="1">
        <v>37.932869</v>
      </c>
      <c r="E67" s="1">
        <v>38.204583</v>
      </c>
      <c r="F67" s="1">
        <v>36.93011</v>
      </c>
      <c r="G67" s="1">
        <v>36.934218</v>
      </c>
      <c r="H67" s="1">
        <v>37.738062</v>
      </c>
      <c r="I67" s="1">
        <v>36.48244</v>
      </c>
      <c r="J67" s="1">
        <v>36.383967</v>
      </c>
      <c r="K67" s="1">
        <v>34.655628</v>
      </c>
      <c r="L67" s="1">
        <v>33.462373</v>
      </c>
      <c r="M67" s="1">
        <v>31.78039</v>
      </c>
      <c r="N67" s="1">
        <v>35.788416</v>
      </c>
      <c r="O67" s="1">
        <v>38.526662</v>
      </c>
      <c r="P67" s="1">
        <v>45.354142</v>
      </c>
      <c r="Q67" s="1">
        <v>48.642101</v>
      </c>
      <c r="R67" s="1">
        <v>42.836631</v>
      </c>
      <c r="S67" s="1">
        <v>42.915469</v>
      </c>
      <c r="T67" s="1">
        <v>44.964556</v>
      </c>
      <c r="U67" s="1">
        <v>31.754275</v>
      </c>
      <c r="V67" s="1">
        <v>42.084895</v>
      </c>
      <c r="W67" s="1">
        <v>42.007598</v>
      </c>
      <c r="X67" s="1">
        <v>43.342549</v>
      </c>
      <c r="Y67" s="1">
        <v>53.99916</v>
      </c>
      <c r="Z67" s="1">
        <v>71.852878</v>
      </c>
      <c r="AA67" s="1">
        <v>70.815336</v>
      </c>
      <c r="AB67" s="1">
        <v>77.406429</v>
      </c>
      <c r="AC67" s="1">
        <v>423.28171</v>
      </c>
      <c r="AD67" s="1">
        <v>44.649804</v>
      </c>
      <c r="AE67" s="1">
        <v>42.407441</v>
      </c>
      <c r="AF67" s="1">
        <v>38.617591</v>
      </c>
      <c r="AG67" s="1">
        <v>45.52404</v>
      </c>
      <c r="AH67" s="1">
        <v>53.632856</v>
      </c>
      <c r="AI67" s="1">
        <v>63.142148</v>
      </c>
      <c r="AJ67" s="1">
        <v>55.528883</v>
      </c>
      <c r="AK67" s="1">
        <v>49.388277</v>
      </c>
      <c r="AL67" s="1">
        <v>55.209266</v>
      </c>
      <c r="AM67" s="1">
        <v>51.070096</v>
      </c>
      <c r="AN67" s="1">
        <v>50.853482</v>
      </c>
      <c r="AO67" s="1">
        <v>50.131568</v>
      </c>
      <c r="AP67" s="1">
        <v>46.759046</v>
      </c>
      <c r="AQ67" s="1"/>
      <c r="AR67">
        <v>19.41815</v>
      </c>
      <c r="AS67">
        <v>19.334691</v>
      </c>
      <c r="AT67">
        <v>18.510604</v>
      </c>
      <c r="AU67">
        <v>18.628889</v>
      </c>
      <c r="AV67">
        <v>19.347531</v>
      </c>
      <c r="AW67">
        <v>18.213345</v>
      </c>
      <c r="AX67">
        <v>18.706402</v>
      </c>
      <c r="AY67">
        <v>18.468185</v>
      </c>
      <c r="AZ67">
        <v>18.592081</v>
      </c>
      <c r="BA67">
        <v>18.392278</v>
      </c>
      <c r="BB67">
        <v>17.90264</v>
      </c>
      <c r="BC67">
        <v>18.061926</v>
      </c>
      <c r="BD67">
        <v>17.656091</v>
      </c>
      <c r="BE67">
        <v>21.141595</v>
      </c>
      <c r="BF67">
        <v>24.194932</v>
      </c>
      <c r="BG67">
        <v>23.041262</v>
      </c>
      <c r="BH67">
        <v>22.429971</v>
      </c>
      <c r="BI67">
        <v>23.427124</v>
      </c>
      <c r="BJ67">
        <v>22.990794</v>
      </c>
      <c r="BK67">
        <v>21.149904</v>
      </c>
      <c r="BL67">
        <v>24.753622</v>
      </c>
      <c r="BM67">
        <v>27.841177</v>
      </c>
      <c r="BN67">
        <v>31.717214</v>
      </c>
      <c r="BO67">
        <v>31.286645</v>
      </c>
      <c r="BP67">
        <v>42.709509</v>
      </c>
      <c r="BQ67">
        <v>37.961986</v>
      </c>
      <c r="BR67">
        <v>70.194057</v>
      </c>
      <c r="BS67">
        <v>381.79952</v>
      </c>
      <c r="BT67">
        <v>18.501615</v>
      </c>
      <c r="BU67">
        <v>15.499169</v>
      </c>
      <c r="BV67">
        <v>15.662693</v>
      </c>
      <c r="BW67">
        <v>26.322772</v>
      </c>
      <c r="BX67">
        <v>28.535147</v>
      </c>
      <c r="BY67">
        <v>30.445847</v>
      </c>
      <c r="BZ67">
        <v>25.699025</v>
      </c>
      <c r="CA67">
        <v>23.557676</v>
      </c>
      <c r="CB67">
        <v>24.208181</v>
      </c>
      <c r="CC67">
        <v>27.387862</v>
      </c>
      <c r="CD67">
        <v>24.977737</v>
      </c>
      <c r="CE67">
        <v>22.601308</v>
      </c>
      <c r="CF67">
        <v>23.098052</v>
      </c>
    </row>
    <row r="68" spans="1:84" ht="12.75">
      <c r="A68" t="s">
        <v>581</v>
      </c>
      <c r="B68" s="1">
        <v>47.724454</v>
      </c>
      <c r="C68" s="1">
        <v>49.335504</v>
      </c>
      <c r="D68" s="1">
        <v>50.197244</v>
      </c>
      <c r="E68" s="1">
        <v>48.930771</v>
      </c>
      <c r="F68" s="1">
        <v>49.210849</v>
      </c>
      <c r="G68" s="1">
        <v>50.041974</v>
      </c>
      <c r="H68" s="1">
        <v>52.311765</v>
      </c>
      <c r="I68" s="1">
        <v>48.639436</v>
      </c>
      <c r="J68" s="1">
        <v>47.807839</v>
      </c>
      <c r="K68" s="1">
        <v>45.574877</v>
      </c>
      <c r="L68" s="1">
        <v>43.094552</v>
      </c>
      <c r="M68" s="1">
        <v>46.175138</v>
      </c>
      <c r="N68" s="1">
        <v>50.866766</v>
      </c>
      <c r="O68" s="1">
        <v>56.878126</v>
      </c>
      <c r="P68" s="1">
        <v>58.762365</v>
      </c>
      <c r="Q68" s="1">
        <v>62.235459</v>
      </c>
      <c r="R68" s="1">
        <v>58.474396</v>
      </c>
      <c r="S68" s="1">
        <v>83.958534</v>
      </c>
      <c r="T68" s="1">
        <v>99.675835</v>
      </c>
      <c r="U68" s="1">
        <v>104.01999</v>
      </c>
      <c r="V68" s="1">
        <v>100.32424</v>
      </c>
      <c r="W68" s="1">
        <v>82.950366</v>
      </c>
      <c r="X68" s="1">
        <v>73.985835</v>
      </c>
      <c r="Y68" s="1">
        <v>63.338995</v>
      </c>
      <c r="Z68" s="1">
        <v>48.562311</v>
      </c>
      <c r="AA68" s="1">
        <v>56.25728</v>
      </c>
      <c r="AB68" s="1">
        <v>70.672683</v>
      </c>
      <c r="AC68" s="1">
        <v>76.644178</v>
      </c>
      <c r="AD68" s="1">
        <v>74.282643</v>
      </c>
      <c r="AE68" s="1">
        <v>67.513477</v>
      </c>
      <c r="AF68" s="1">
        <v>79.073035</v>
      </c>
      <c r="AG68" s="1">
        <v>73.529963</v>
      </c>
      <c r="AH68" s="1">
        <v>79.738509</v>
      </c>
      <c r="AI68" s="1">
        <v>73.873962</v>
      </c>
      <c r="AJ68" s="1">
        <v>55.451311</v>
      </c>
      <c r="AK68" s="1">
        <v>63.814586</v>
      </c>
      <c r="AL68" s="1">
        <v>64.609059</v>
      </c>
      <c r="AM68" s="1">
        <v>60.493035</v>
      </c>
      <c r="AN68" s="1">
        <v>62.566491</v>
      </c>
      <c r="AO68" s="1">
        <v>60.701731</v>
      </c>
      <c r="AP68" s="1">
        <v>51.529176</v>
      </c>
      <c r="AQ68" s="1"/>
      <c r="AR68">
        <v>49.888321</v>
      </c>
      <c r="AS68">
        <v>55.312377</v>
      </c>
      <c r="AT68">
        <v>53.806245</v>
      </c>
      <c r="AU68">
        <v>55.596217</v>
      </c>
      <c r="AV68">
        <v>59.492728</v>
      </c>
      <c r="AW68">
        <v>61.273961</v>
      </c>
      <c r="AX68">
        <v>63.120123</v>
      </c>
      <c r="AY68">
        <v>63.695511</v>
      </c>
      <c r="AZ68">
        <v>63.050045</v>
      </c>
      <c r="BA68">
        <v>64.211394</v>
      </c>
      <c r="BB68">
        <v>64.204383</v>
      </c>
      <c r="BC68">
        <v>68.780617</v>
      </c>
      <c r="BD68">
        <v>78.495868</v>
      </c>
      <c r="BE68">
        <v>93.37678</v>
      </c>
      <c r="BF68">
        <v>97.993242</v>
      </c>
      <c r="BG68">
        <v>104.08546</v>
      </c>
      <c r="BH68">
        <v>103.35852</v>
      </c>
      <c r="BI68">
        <v>111.8969</v>
      </c>
      <c r="BJ68">
        <v>124.43846</v>
      </c>
      <c r="BK68">
        <v>129.80155</v>
      </c>
      <c r="BL68">
        <v>127.57208</v>
      </c>
      <c r="BM68">
        <v>99.040355</v>
      </c>
      <c r="BN68">
        <v>90.782024</v>
      </c>
      <c r="BO68">
        <v>83.881283</v>
      </c>
      <c r="BP68">
        <v>73.651948</v>
      </c>
      <c r="BQ68">
        <v>70.369004</v>
      </c>
      <c r="BR68">
        <v>93.162037</v>
      </c>
      <c r="BS68">
        <v>108.98234</v>
      </c>
      <c r="BT68">
        <v>108.91666</v>
      </c>
      <c r="BU68">
        <v>99.30296</v>
      </c>
      <c r="BV68">
        <v>113.70602</v>
      </c>
      <c r="BW68">
        <v>109.33745</v>
      </c>
      <c r="BX68">
        <v>116.82953</v>
      </c>
      <c r="BY68">
        <v>110.77859</v>
      </c>
      <c r="BZ68">
        <v>114.08969</v>
      </c>
      <c r="CA68">
        <v>128.89576</v>
      </c>
      <c r="CB68">
        <v>122.12521</v>
      </c>
      <c r="CC68">
        <v>105.45037</v>
      </c>
      <c r="CD68">
        <v>103.81908</v>
      </c>
      <c r="CE68">
        <v>100.23688</v>
      </c>
      <c r="CF68">
        <v>88.784013</v>
      </c>
    </row>
    <row r="69" spans="1:84" ht="12.75">
      <c r="A69" t="s">
        <v>582</v>
      </c>
      <c r="B69" s="1">
        <v>153.51654</v>
      </c>
      <c r="C69" s="1">
        <v>148.23124</v>
      </c>
      <c r="D69" s="1">
        <v>156.21872</v>
      </c>
      <c r="E69" s="1">
        <v>156.80586</v>
      </c>
      <c r="F69" s="1">
        <v>168.83957</v>
      </c>
      <c r="G69" s="1">
        <v>149.67756</v>
      </c>
      <c r="H69" s="1">
        <v>152.21041</v>
      </c>
      <c r="I69" s="1">
        <v>142.13733</v>
      </c>
      <c r="J69" s="1">
        <v>142.77779</v>
      </c>
      <c r="K69" s="1">
        <v>148.69626</v>
      </c>
      <c r="L69" s="1">
        <v>173.73841</v>
      </c>
      <c r="M69" s="1">
        <v>189.4606</v>
      </c>
      <c r="N69" s="1">
        <v>228.79208</v>
      </c>
      <c r="O69" s="1">
        <v>214.82298</v>
      </c>
      <c r="P69" s="1">
        <v>240.93307</v>
      </c>
      <c r="Q69" s="1">
        <v>255.04645</v>
      </c>
      <c r="R69" s="1">
        <v>278.6661</v>
      </c>
      <c r="S69" s="1">
        <v>244.9373</v>
      </c>
      <c r="T69" s="1">
        <v>333.75391</v>
      </c>
      <c r="U69" s="1">
        <v>354.733</v>
      </c>
      <c r="V69" s="1">
        <v>360.13646</v>
      </c>
      <c r="W69" s="1">
        <v>335.25415</v>
      </c>
      <c r="X69" s="1">
        <v>319.42992</v>
      </c>
      <c r="Y69" s="1">
        <v>286.84709</v>
      </c>
      <c r="Z69" s="1">
        <v>284.85451</v>
      </c>
      <c r="AA69" s="1">
        <v>275.063</v>
      </c>
      <c r="AB69" s="1">
        <v>302.64273</v>
      </c>
      <c r="AC69" s="1">
        <v>166.51798</v>
      </c>
      <c r="AD69" s="1">
        <v>190.67347</v>
      </c>
      <c r="AE69" s="1">
        <v>148.88265</v>
      </c>
      <c r="AF69" s="1">
        <v>130.70893</v>
      </c>
      <c r="AG69" s="1">
        <v>132.93055</v>
      </c>
      <c r="AH69" s="1">
        <v>108.97284</v>
      </c>
      <c r="AI69" s="1">
        <v>109.83783</v>
      </c>
      <c r="AJ69" s="1">
        <v>111.43275</v>
      </c>
      <c r="AK69" s="1">
        <v>156.45514</v>
      </c>
      <c r="AL69" s="1">
        <v>157.92494</v>
      </c>
      <c r="AM69" s="1">
        <v>214.69545</v>
      </c>
      <c r="AN69" s="1">
        <v>273.88483</v>
      </c>
      <c r="AO69" s="1">
        <v>50.585003</v>
      </c>
      <c r="AP69" s="1">
        <v>40.128216</v>
      </c>
      <c r="AQ69" s="1"/>
      <c r="AR69">
        <v>72.850112</v>
      </c>
      <c r="AS69">
        <v>75.017546</v>
      </c>
      <c r="AT69">
        <v>76.816063</v>
      </c>
      <c r="AU69">
        <v>77.619711</v>
      </c>
      <c r="AV69">
        <v>80.524951</v>
      </c>
      <c r="AW69">
        <v>83.243213</v>
      </c>
      <c r="AX69">
        <v>83.823227</v>
      </c>
      <c r="AY69">
        <v>85.348236</v>
      </c>
      <c r="AZ69">
        <v>83.96446</v>
      </c>
      <c r="BA69">
        <v>82.630395</v>
      </c>
      <c r="BB69">
        <v>88.146251</v>
      </c>
      <c r="BC69">
        <v>91.921017</v>
      </c>
      <c r="BD69">
        <v>101.70109</v>
      </c>
      <c r="BE69">
        <v>119.42276</v>
      </c>
      <c r="BF69">
        <v>125.93896</v>
      </c>
      <c r="BG69">
        <v>134.93602</v>
      </c>
      <c r="BH69">
        <v>134.31343</v>
      </c>
      <c r="BI69">
        <v>141.86567</v>
      </c>
      <c r="BJ69">
        <v>146.28243</v>
      </c>
      <c r="BK69">
        <v>146.21021</v>
      </c>
      <c r="BL69">
        <v>149.6001</v>
      </c>
      <c r="BM69">
        <v>132.55905</v>
      </c>
      <c r="BN69">
        <v>122.21835</v>
      </c>
      <c r="BO69">
        <v>112.45281</v>
      </c>
      <c r="BP69">
        <v>103.66292</v>
      </c>
      <c r="BQ69">
        <v>100.85784</v>
      </c>
      <c r="BR69">
        <v>122.0588</v>
      </c>
      <c r="BS69">
        <v>139.86396</v>
      </c>
      <c r="BT69">
        <v>148.39766</v>
      </c>
      <c r="BU69">
        <v>141.85081</v>
      </c>
      <c r="BV69">
        <v>156.98176</v>
      </c>
      <c r="BW69">
        <v>150.5088</v>
      </c>
      <c r="BX69">
        <v>156.46977</v>
      </c>
      <c r="BY69">
        <v>136.79654</v>
      </c>
      <c r="BZ69">
        <v>137.03215</v>
      </c>
      <c r="CA69">
        <v>153.90804</v>
      </c>
      <c r="CB69">
        <v>150.67557</v>
      </c>
      <c r="CC69">
        <v>138.5259</v>
      </c>
      <c r="CD69">
        <v>131.73489</v>
      </c>
      <c r="CE69">
        <v>128.25745</v>
      </c>
      <c r="CF69">
        <v>116.69731</v>
      </c>
    </row>
    <row r="70" spans="1:84" ht="12.75">
      <c r="A70" t="s">
        <v>69</v>
      </c>
      <c r="B70" s="1">
        <v>66.608268</v>
      </c>
      <c r="C70" s="1">
        <v>67.525972</v>
      </c>
      <c r="D70" s="1">
        <v>70.559421</v>
      </c>
      <c r="E70" s="1">
        <v>74.517425</v>
      </c>
      <c r="F70" s="1">
        <v>73.051109</v>
      </c>
      <c r="G70" s="1">
        <v>74.9338</v>
      </c>
      <c r="H70" s="1">
        <v>75.413716</v>
      </c>
      <c r="I70" s="1">
        <v>71.712219</v>
      </c>
      <c r="J70" s="1">
        <v>69.284232</v>
      </c>
      <c r="K70" s="1">
        <v>72.233197</v>
      </c>
      <c r="L70" s="1">
        <v>79.291928</v>
      </c>
      <c r="M70" s="1">
        <v>82.753902</v>
      </c>
      <c r="N70" s="1">
        <v>89.270671</v>
      </c>
      <c r="O70" s="1">
        <v>100.81586</v>
      </c>
      <c r="P70" s="1">
        <v>111.5047</v>
      </c>
      <c r="Q70" s="1">
        <v>118.50336</v>
      </c>
      <c r="R70" s="1">
        <v>118.14067</v>
      </c>
      <c r="S70" s="1">
        <v>128.18123</v>
      </c>
      <c r="T70" s="1">
        <v>123.94451</v>
      </c>
      <c r="U70" s="1">
        <v>122.90155</v>
      </c>
      <c r="V70" s="1">
        <v>127.01157</v>
      </c>
      <c r="W70" s="1">
        <v>110.75391</v>
      </c>
      <c r="X70" s="1">
        <v>101.68619</v>
      </c>
      <c r="Y70" s="1">
        <v>91.097707</v>
      </c>
      <c r="Z70" s="1">
        <v>83.807938</v>
      </c>
      <c r="AA70" s="1">
        <v>82.697867</v>
      </c>
      <c r="AB70" s="1">
        <v>103.1023</v>
      </c>
      <c r="AC70" s="1">
        <v>120.52022</v>
      </c>
      <c r="AD70" s="1">
        <v>127.1622</v>
      </c>
      <c r="AE70" s="1">
        <v>118.82869</v>
      </c>
      <c r="AF70" s="1">
        <v>127.54175</v>
      </c>
      <c r="AG70" s="1">
        <v>116.79358</v>
      </c>
      <c r="AH70" s="1">
        <v>126.01844</v>
      </c>
      <c r="AI70" s="1">
        <v>111.08545</v>
      </c>
      <c r="AJ70" s="1">
        <v>112.73384</v>
      </c>
      <c r="AK70" s="1">
        <v>127.38479</v>
      </c>
      <c r="AL70" s="1">
        <v>126.95181</v>
      </c>
      <c r="AM70" s="1">
        <v>116.73259</v>
      </c>
      <c r="AN70" s="1">
        <v>113.93061</v>
      </c>
      <c r="AO70" s="1">
        <v>113.3818</v>
      </c>
      <c r="AP70" s="1">
        <v>101.48685</v>
      </c>
      <c r="AQ70" s="1"/>
      <c r="AR70">
        <v>28.795928</v>
      </c>
      <c r="AS70">
        <v>34.163359</v>
      </c>
      <c r="AT70">
        <v>34.163209</v>
      </c>
      <c r="AU70">
        <v>36.012617</v>
      </c>
      <c r="AV70">
        <v>43.864842</v>
      </c>
      <c r="AW70">
        <v>46.765198</v>
      </c>
      <c r="AX70">
        <v>50.383196</v>
      </c>
      <c r="AY70">
        <v>44.18888</v>
      </c>
      <c r="AZ70">
        <v>37.396007</v>
      </c>
      <c r="BA70">
        <v>38.213698</v>
      </c>
      <c r="BB70">
        <v>38.11962</v>
      </c>
      <c r="BC70">
        <v>37.885917</v>
      </c>
      <c r="BD70">
        <v>41.205458</v>
      </c>
      <c r="BE70">
        <v>37.697052</v>
      </c>
      <c r="BF70">
        <v>41.615686</v>
      </c>
      <c r="BG70">
        <v>39.007248</v>
      </c>
      <c r="BH70">
        <v>32.325259</v>
      </c>
      <c r="BI70">
        <v>29.002565</v>
      </c>
      <c r="BJ70">
        <v>29.616436</v>
      </c>
      <c r="BK70">
        <v>31.115988</v>
      </c>
      <c r="BL70">
        <v>30.539637</v>
      </c>
      <c r="BM70">
        <v>29.311878</v>
      </c>
      <c r="BN70">
        <v>27.935816</v>
      </c>
      <c r="BO70">
        <v>27.30578</v>
      </c>
      <c r="BP70">
        <v>24.93524</v>
      </c>
      <c r="BQ70">
        <v>24.326029</v>
      </c>
      <c r="BR70">
        <v>23.280618</v>
      </c>
      <c r="BS70">
        <v>24.563653</v>
      </c>
      <c r="BT70">
        <v>24.803705</v>
      </c>
      <c r="BU70">
        <v>22.912368</v>
      </c>
      <c r="BV70">
        <v>22.605955</v>
      </c>
      <c r="BW70">
        <v>18.553447</v>
      </c>
      <c r="BX70">
        <v>18.765761</v>
      </c>
      <c r="BY70">
        <v>17.862036</v>
      </c>
      <c r="BZ70">
        <v>18.528156</v>
      </c>
      <c r="CA70">
        <v>18.467845</v>
      </c>
      <c r="CB70">
        <v>17.80761</v>
      </c>
      <c r="CC70">
        <v>17.767783</v>
      </c>
      <c r="CD70">
        <v>15.987726</v>
      </c>
      <c r="CE70">
        <v>16.58325</v>
      </c>
      <c r="CF70">
        <v>16.46785</v>
      </c>
    </row>
    <row r="71" spans="1:84" ht="12.75">
      <c r="A71" t="s">
        <v>70</v>
      </c>
      <c r="B71" s="1">
        <v>46.924037</v>
      </c>
      <c r="C71" s="1">
        <v>46.623001</v>
      </c>
      <c r="D71" s="1">
        <v>48.42638</v>
      </c>
      <c r="E71" s="1">
        <v>50.979341</v>
      </c>
      <c r="F71" s="1">
        <v>50.518513</v>
      </c>
      <c r="G71" s="1">
        <v>49.073268</v>
      </c>
      <c r="H71" s="1">
        <v>52.000247</v>
      </c>
      <c r="I71" s="1">
        <v>54.402878</v>
      </c>
      <c r="J71" s="1">
        <v>55.084454</v>
      </c>
      <c r="K71" s="1">
        <v>55.9203</v>
      </c>
      <c r="L71" s="1">
        <v>56.508306</v>
      </c>
      <c r="M71" s="1">
        <v>57.212528</v>
      </c>
      <c r="N71" s="1">
        <v>31.223513</v>
      </c>
      <c r="O71" s="1">
        <v>28.052139</v>
      </c>
      <c r="P71" s="1">
        <v>36.781393</v>
      </c>
      <c r="Q71" s="1">
        <v>46.85077</v>
      </c>
      <c r="R71" s="1">
        <v>54.908952</v>
      </c>
      <c r="S71" s="1">
        <v>59.723362</v>
      </c>
      <c r="T71" s="1">
        <v>58.508874</v>
      </c>
      <c r="U71" s="1">
        <v>57.092715</v>
      </c>
      <c r="V71" s="1">
        <v>60.669134</v>
      </c>
      <c r="W71" s="1">
        <v>63.746618</v>
      </c>
      <c r="X71" s="1">
        <v>51.482914</v>
      </c>
      <c r="Y71" s="1">
        <v>46.812469</v>
      </c>
      <c r="Z71" s="1">
        <v>46.294957</v>
      </c>
      <c r="AA71" s="1">
        <v>40.390302</v>
      </c>
      <c r="AB71" s="1">
        <v>40.684007</v>
      </c>
      <c r="AC71" s="1">
        <v>41.659327</v>
      </c>
      <c r="AD71" s="1">
        <v>43.480198</v>
      </c>
      <c r="AE71" s="1">
        <v>41.047683</v>
      </c>
      <c r="AF71" s="1">
        <v>40.222428</v>
      </c>
      <c r="AG71" s="1">
        <v>40.297757</v>
      </c>
      <c r="AH71" s="1">
        <v>44.073592</v>
      </c>
      <c r="AI71" s="1">
        <v>42.231552</v>
      </c>
      <c r="AJ71" s="1">
        <v>42.401753</v>
      </c>
      <c r="AK71" s="1">
        <v>44.015033</v>
      </c>
      <c r="AL71" s="1">
        <v>42.191126</v>
      </c>
      <c r="AM71" s="1">
        <v>40.355342</v>
      </c>
      <c r="AN71" s="1">
        <v>38.91863</v>
      </c>
      <c r="AO71" s="1">
        <v>38.142325</v>
      </c>
      <c r="AP71" s="1">
        <v>35.272353</v>
      </c>
      <c r="AQ71" s="1"/>
      <c r="AR71">
        <v>56.448655</v>
      </c>
      <c r="AS71">
        <v>53.049048</v>
      </c>
      <c r="AT71">
        <v>55.537995</v>
      </c>
      <c r="AU71">
        <v>54.587325</v>
      </c>
      <c r="AV71">
        <v>55.600285</v>
      </c>
      <c r="AW71">
        <v>55.10148</v>
      </c>
      <c r="AX71">
        <v>52.267691</v>
      </c>
      <c r="AY71">
        <v>56.890756</v>
      </c>
      <c r="AZ71">
        <v>47.393483</v>
      </c>
      <c r="BA71">
        <v>44.76921</v>
      </c>
      <c r="BB71">
        <v>49.528445</v>
      </c>
      <c r="BC71">
        <v>54.22408</v>
      </c>
      <c r="BD71">
        <v>58.112638</v>
      </c>
      <c r="BE71">
        <v>66.737431</v>
      </c>
      <c r="BF71">
        <v>69.249257</v>
      </c>
      <c r="BG71">
        <v>62.259717</v>
      </c>
      <c r="BH71">
        <v>58.411046</v>
      </c>
      <c r="BI71">
        <v>62.228592</v>
      </c>
      <c r="BJ71">
        <v>69.197572</v>
      </c>
      <c r="BK71">
        <v>73.769424</v>
      </c>
      <c r="BL71">
        <v>75.569274</v>
      </c>
      <c r="BM71">
        <v>70.933613</v>
      </c>
      <c r="BN71">
        <v>66.430837</v>
      </c>
      <c r="BO71">
        <v>60.004882</v>
      </c>
      <c r="BP71">
        <v>54.042136</v>
      </c>
      <c r="BQ71">
        <v>53.091522</v>
      </c>
      <c r="BR71">
        <v>72.823699</v>
      </c>
      <c r="BS71">
        <v>87.761641</v>
      </c>
      <c r="BT71">
        <v>100.15997</v>
      </c>
      <c r="BU71">
        <v>93.859743</v>
      </c>
      <c r="BV71">
        <v>94.124828</v>
      </c>
      <c r="BW71">
        <v>88.887784</v>
      </c>
      <c r="BX71">
        <v>81.803565</v>
      </c>
      <c r="BY71">
        <v>81.125385</v>
      </c>
      <c r="BZ71">
        <v>88.299987</v>
      </c>
      <c r="CA71">
        <v>98.850183</v>
      </c>
      <c r="CB71">
        <v>102.86392</v>
      </c>
      <c r="CC71">
        <v>98.79193</v>
      </c>
      <c r="CD71">
        <v>80.108019</v>
      </c>
      <c r="CE71">
        <v>78.125191</v>
      </c>
      <c r="CF71">
        <v>57.879515</v>
      </c>
    </row>
    <row r="72" spans="1:84" ht="12.75">
      <c r="A72" t="s">
        <v>614</v>
      </c>
      <c r="B72" s="1">
        <v>67.740374</v>
      </c>
      <c r="C72" s="1">
        <v>69.238857</v>
      </c>
      <c r="D72" s="1">
        <v>69.808271</v>
      </c>
      <c r="E72" s="1">
        <v>68.257007</v>
      </c>
      <c r="F72" s="1">
        <v>68.977583</v>
      </c>
      <c r="G72" s="1">
        <v>67.810185</v>
      </c>
      <c r="H72" s="1">
        <v>67.793985</v>
      </c>
      <c r="I72" s="1">
        <v>67.367526</v>
      </c>
      <c r="J72" s="1">
        <v>65.899215</v>
      </c>
      <c r="K72" s="1">
        <v>63.730848</v>
      </c>
      <c r="L72" s="1">
        <v>64.103041</v>
      </c>
      <c r="M72" s="1">
        <v>62.291629</v>
      </c>
      <c r="N72" s="1">
        <v>61.108596</v>
      </c>
      <c r="O72" s="1">
        <v>67.433682</v>
      </c>
      <c r="P72" s="1">
        <v>73.679692</v>
      </c>
      <c r="Q72" s="1">
        <v>69.509147</v>
      </c>
      <c r="R72" s="1">
        <v>73.560918</v>
      </c>
      <c r="S72" s="1">
        <v>80.170986</v>
      </c>
      <c r="T72" s="1">
        <v>79.644056</v>
      </c>
      <c r="U72" s="1">
        <v>82.533914</v>
      </c>
      <c r="V72" s="1">
        <v>81.959092</v>
      </c>
      <c r="W72" s="1">
        <v>78.370407</v>
      </c>
      <c r="X72" s="1">
        <v>76.558564</v>
      </c>
      <c r="Y72" s="1">
        <v>81.28389</v>
      </c>
      <c r="Z72" s="1">
        <v>72.673315</v>
      </c>
      <c r="AA72" s="1">
        <v>79.587277</v>
      </c>
      <c r="AB72" s="1">
        <v>71.560395</v>
      </c>
      <c r="AC72" s="1">
        <v>73.181358</v>
      </c>
      <c r="AD72" s="1">
        <v>65.170691</v>
      </c>
      <c r="AE72" s="1">
        <v>71.314997</v>
      </c>
      <c r="AF72" s="1">
        <v>57.690281</v>
      </c>
      <c r="AG72" s="1">
        <v>62.087336</v>
      </c>
      <c r="AH72" s="1">
        <v>63.523215</v>
      </c>
      <c r="AI72" s="1">
        <v>62.142525</v>
      </c>
      <c r="AJ72" s="1">
        <v>62.246233</v>
      </c>
      <c r="AK72" s="1">
        <v>63.765584</v>
      </c>
      <c r="AL72" s="1">
        <v>61.806065</v>
      </c>
      <c r="AM72" s="1">
        <v>65.46099</v>
      </c>
      <c r="AN72" s="1">
        <v>65.623135</v>
      </c>
      <c r="AO72" s="1">
        <v>60.790765</v>
      </c>
      <c r="AP72" s="1">
        <v>59.008533</v>
      </c>
      <c r="AQ72" s="1"/>
      <c r="AR72">
        <v>40.419859</v>
      </c>
      <c r="AS72">
        <v>42.31808</v>
      </c>
      <c r="AT72">
        <v>42.743169</v>
      </c>
      <c r="AU72">
        <v>41.225449</v>
      </c>
      <c r="AV72">
        <v>43.139645</v>
      </c>
      <c r="AW72">
        <v>44.276014</v>
      </c>
      <c r="AX72">
        <v>44.99094</v>
      </c>
      <c r="AY72">
        <v>48.132493</v>
      </c>
      <c r="AZ72">
        <v>45.382639</v>
      </c>
      <c r="BA72">
        <v>47.544917</v>
      </c>
      <c r="BB72">
        <v>43.146202</v>
      </c>
      <c r="BC72">
        <v>45.258101</v>
      </c>
      <c r="BD72">
        <v>28.768669</v>
      </c>
      <c r="BE72">
        <v>28.649348</v>
      </c>
      <c r="BF72">
        <v>32.520833</v>
      </c>
      <c r="BG72">
        <v>39.776065</v>
      </c>
      <c r="BH72">
        <v>40.321592</v>
      </c>
      <c r="BI72">
        <v>39.887881</v>
      </c>
      <c r="BJ72">
        <v>41.305514</v>
      </c>
      <c r="BK72">
        <v>39.666793</v>
      </c>
      <c r="BL72">
        <v>39.877657</v>
      </c>
      <c r="BM72">
        <v>43.697095</v>
      </c>
      <c r="BN72">
        <v>38.607548</v>
      </c>
      <c r="BO72">
        <v>35.331293</v>
      </c>
      <c r="BP72">
        <v>34.774911</v>
      </c>
      <c r="BQ72">
        <v>31.072462</v>
      </c>
      <c r="BR72">
        <v>30.736218</v>
      </c>
      <c r="BS72">
        <v>28.827646</v>
      </c>
      <c r="BT72">
        <v>28.820778</v>
      </c>
      <c r="BU72">
        <v>26.684167</v>
      </c>
      <c r="BV72">
        <v>26.372209</v>
      </c>
      <c r="BW72">
        <v>27.574902</v>
      </c>
      <c r="BX72">
        <v>26.583601</v>
      </c>
      <c r="BY72">
        <v>25.760439</v>
      </c>
      <c r="BZ72">
        <v>25.790443</v>
      </c>
      <c r="CA72">
        <v>27.754651</v>
      </c>
      <c r="CB72">
        <v>25.669807</v>
      </c>
      <c r="CC72">
        <v>23.871718</v>
      </c>
      <c r="CD72">
        <v>22.619565</v>
      </c>
      <c r="CE72">
        <v>21.742282</v>
      </c>
      <c r="CF72">
        <v>20.70185</v>
      </c>
    </row>
    <row r="73" spans="1:84" ht="12.75">
      <c r="A73" t="s">
        <v>583</v>
      </c>
      <c r="B73" s="1">
        <v>42.264583</v>
      </c>
      <c r="C73" s="1">
        <v>42.101959</v>
      </c>
      <c r="D73" s="1">
        <v>42.674189</v>
      </c>
      <c r="E73" s="1">
        <v>42.456878</v>
      </c>
      <c r="F73" s="1">
        <v>42.096332</v>
      </c>
      <c r="G73" s="1">
        <v>39.801551</v>
      </c>
      <c r="H73" s="1">
        <v>38.367099</v>
      </c>
      <c r="I73" s="1">
        <v>38.879075</v>
      </c>
      <c r="J73" s="1">
        <v>39.068604</v>
      </c>
      <c r="K73" s="1">
        <v>38.988312</v>
      </c>
      <c r="L73" s="1">
        <v>39.167372</v>
      </c>
      <c r="M73" s="1">
        <v>40.238027</v>
      </c>
      <c r="N73" s="1">
        <v>45.087408</v>
      </c>
      <c r="O73" s="1">
        <v>56.889226</v>
      </c>
      <c r="P73" s="1">
        <v>62.076096</v>
      </c>
      <c r="Q73" s="1">
        <v>59.510303</v>
      </c>
      <c r="R73" s="1">
        <v>65.521851</v>
      </c>
      <c r="S73" s="1">
        <v>72.992276</v>
      </c>
      <c r="T73" s="1">
        <v>82.476085</v>
      </c>
      <c r="U73" s="1">
        <v>76.222084</v>
      </c>
      <c r="V73" s="1">
        <v>80.514092</v>
      </c>
      <c r="W73" s="1">
        <v>82.188614</v>
      </c>
      <c r="X73" s="1">
        <v>74.938765</v>
      </c>
      <c r="Y73" s="1">
        <v>69.221238</v>
      </c>
      <c r="Z73" s="1">
        <v>68.582909</v>
      </c>
      <c r="AA73" s="1">
        <v>64.339783</v>
      </c>
      <c r="AB73" s="1">
        <v>65.629427</v>
      </c>
      <c r="AC73" s="1">
        <v>72.052214</v>
      </c>
      <c r="AD73" s="1">
        <v>75.898361</v>
      </c>
      <c r="AE73" s="1">
        <v>80.051736</v>
      </c>
      <c r="AF73" s="1">
        <v>74.547561</v>
      </c>
      <c r="AG73" s="1">
        <v>75.818045</v>
      </c>
      <c r="AH73" s="1">
        <v>78.01862</v>
      </c>
      <c r="AI73" s="1">
        <v>77.301382</v>
      </c>
      <c r="AJ73" s="1">
        <v>82.167296</v>
      </c>
      <c r="AK73" s="1">
        <v>69.383192</v>
      </c>
      <c r="AL73" s="1">
        <v>74.394166</v>
      </c>
      <c r="AM73" s="1">
        <v>57.434794</v>
      </c>
      <c r="AN73" s="1">
        <v>44.015417</v>
      </c>
      <c r="AO73" s="1">
        <v>39.946283</v>
      </c>
      <c r="AP73" s="1"/>
      <c r="AQ73" s="1"/>
      <c r="AR73">
        <v>71.950352</v>
      </c>
      <c r="AS73">
        <v>70.589996</v>
      </c>
      <c r="AT73">
        <v>69.701198</v>
      </c>
      <c r="AU73">
        <v>70.3068</v>
      </c>
      <c r="AV73">
        <v>71.596828</v>
      </c>
      <c r="AW73">
        <v>70.287508</v>
      </c>
      <c r="AX73">
        <v>68.201609</v>
      </c>
      <c r="AY73">
        <v>67.364557</v>
      </c>
      <c r="AZ73">
        <v>64.820891</v>
      </c>
      <c r="BA73">
        <v>61.533984</v>
      </c>
      <c r="BB73">
        <v>59.250994</v>
      </c>
      <c r="BC73">
        <v>57.963902</v>
      </c>
      <c r="BD73">
        <v>58.871601</v>
      </c>
      <c r="BE73">
        <v>59.956566</v>
      </c>
      <c r="BF73">
        <v>61.77369</v>
      </c>
      <c r="BG73">
        <v>64.950018</v>
      </c>
      <c r="BH73">
        <v>63.995768</v>
      </c>
      <c r="BI73">
        <v>64.749987</v>
      </c>
      <c r="BJ73">
        <v>62.751366</v>
      </c>
      <c r="BK73">
        <v>65.578674</v>
      </c>
      <c r="BL73">
        <v>65.720568</v>
      </c>
      <c r="BM73">
        <v>63.108034</v>
      </c>
      <c r="BN73">
        <v>61.593169</v>
      </c>
      <c r="BO73">
        <v>64.829641</v>
      </c>
      <c r="BP73">
        <v>64.31431</v>
      </c>
      <c r="BQ73">
        <v>60.266071</v>
      </c>
      <c r="BR73">
        <v>58.368707</v>
      </c>
      <c r="BS73">
        <v>57.179173</v>
      </c>
      <c r="BT73">
        <v>56.657586</v>
      </c>
      <c r="BU73">
        <v>52.589307</v>
      </c>
      <c r="BV73">
        <v>53.939643</v>
      </c>
      <c r="BW73">
        <v>49.443498</v>
      </c>
      <c r="BX73">
        <v>50.533253</v>
      </c>
      <c r="BY73">
        <v>52.140932</v>
      </c>
      <c r="BZ73">
        <v>53.8122</v>
      </c>
      <c r="CA73">
        <v>53.678824</v>
      </c>
      <c r="CB73">
        <v>51.731831</v>
      </c>
      <c r="CC73">
        <v>47.016069</v>
      </c>
      <c r="CD73">
        <v>46.90037</v>
      </c>
      <c r="CE73">
        <v>48.50718</v>
      </c>
      <c r="CF73">
        <v>50.898389</v>
      </c>
    </row>
    <row r="74" spans="1:84" ht="12.75">
      <c r="A74" t="s">
        <v>584</v>
      </c>
      <c r="B74" s="1">
        <v>59.134103</v>
      </c>
      <c r="C74" s="1">
        <v>62.948829</v>
      </c>
      <c r="D74" s="1">
        <v>68.986843</v>
      </c>
      <c r="E74" s="1">
        <v>59.559288</v>
      </c>
      <c r="F74" s="1">
        <v>76.632605</v>
      </c>
      <c r="G74" s="1">
        <v>67.884485</v>
      </c>
      <c r="H74" s="1">
        <v>66.862737</v>
      </c>
      <c r="I74" s="1">
        <v>60.909219</v>
      </c>
      <c r="J74" s="1">
        <v>63.126651</v>
      </c>
      <c r="K74" s="1">
        <v>60.778371</v>
      </c>
      <c r="L74" s="1">
        <v>57.809126</v>
      </c>
      <c r="M74" s="1">
        <v>55.752845</v>
      </c>
      <c r="N74" s="1">
        <v>57.286681</v>
      </c>
      <c r="O74" s="1">
        <v>64.117544</v>
      </c>
      <c r="P74" s="1">
        <v>76.906948</v>
      </c>
      <c r="Q74" s="1">
        <v>83.289414</v>
      </c>
      <c r="R74" s="1">
        <v>75.365179</v>
      </c>
      <c r="S74" s="1">
        <v>79.147549</v>
      </c>
      <c r="T74" s="1">
        <v>77.830675</v>
      </c>
      <c r="U74" s="1">
        <v>87.359578</v>
      </c>
      <c r="V74" s="1">
        <v>86.474315</v>
      </c>
      <c r="W74" s="1">
        <v>87.400091</v>
      </c>
      <c r="X74" s="1">
        <v>89.892297</v>
      </c>
      <c r="Y74" s="1">
        <v>98.878719</v>
      </c>
      <c r="Z74" s="1">
        <v>85.144384</v>
      </c>
      <c r="AA74" s="1">
        <v>66.65771</v>
      </c>
      <c r="AB74" s="1">
        <v>85.637365</v>
      </c>
      <c r="AC74" s="1">
        <v>65.919089</v>
      </c>
      <c r="AD74" s="1">
        <v>79.113832</v>
      </c>
      <c r="AE74" s="1">
        <v>49.251375</v>
      </c>
      <c r="AF74" s="1">
        <v>52.678386</v>
      </c>
      <c r="AG74" s="1">
        <v>56.35019</v>
      </c>
      <c r="AH74" s="1">
        <v>59.370507</v>
      </c>
      <c r="AI74" s="1">
        <v>59.833621</v>
      </c>
      <c r="AJ74" s="1">
        <v>60.779206</v>
      </c>
      <c r="AK74" s="1">
        <v>65.862205</v>
      </c>
      <c r="AL74" s="1">
        <v>68.334917</v>
      </c>
      <c r="AM74" s="1">
        <v>69.434627</v>
      </c>
      <c r="AN74" s="1">
        <v>63.688505</v>
      </c>
      <c r="AO74" s="1">
        <v>60.523577</v>
      </c>
      <c r="AP74" s="1">
        <v>56.800897</v>
      </c>
      <c r="AQ74" s="1"/>
      <c r="AR74">
        <v>34.041103</v>
      </c>
      <c r="AS74">
        <v>34.174233</v>
      </c>
      <c r="AT74">
        <v>33.052583</v>
      </c>
      <c r="AU74">
        <v>33.058719</v>
      </c>
      <c r="AV74">
        <v>37.818181</v>
      </c>
      <c r="AW74">
        <v>42.889994</v>
      </c>
      <c r="AX74">
        <v>43.031031</v>
      </c>
      <c r="AY74">
        <v>41.641246</v>
      </c>
      <c r="AZ74">
        <v>34.915719</v>
      </c>
      <c r="BA74">
        <v>35.186244</v>
      </c>
      <c r="BB74">
        <v>36.202434</v>
      </c>
      <c r="BC74">
        <v>37.58615</v>
      </c>
      <c r="BD74">
        <v>39.903381</v>
      </c>
      <c r="BE74">
        <v>41.684859</v>
      </c>
      <c r="BF74">
        <v>46.156065</v>
      </c>
      <c r="BG74">
        <v>51.913288</v>
      </c>
      <c r="BH74">
        <v>46.27674</v>
      </c>
      <c r="BI74">
        <v>39.1822</v>
      </c>
      <c r="BJ74">
        <v>32.066862</v>
      </c>
      <c r="BK74">
        <v>32.632506</v>
      </c>
      <c r="BL74">
        <v>37.754237</v>
      </c>
      <c r="BM74">
        <v>41.583368</v>
      </c>
      <c r="BN74">
        <v>38.261674</v>
      </c>
      <c r="BO74">
        <v>32.585255</v>
      </c>
      <c r="BP74">
        <v>32.120254</v>
      </c>
      <c r="BQ74">
        <v>25.893379</v>
      </c>
      <c r="BR74">
        <v>36.323102</v>
      </c>
      <c r="BS74">
        <v>52.686107</v>
      </c>
      <c r="BT74">
        <v>43.835295</v>
      </c>
      <c r="BU74">
        <v>62.091021</v>
      </c>
      <c r="BV74">
        <v>53.185802</v>
      </c>
      <c r="BW74">
        <v>62.084425</v>
      </c>
      <c r="BX74">
        <v>60.473392</v>
      </c>
      <c r="BY74">
        <v>54.324484</v>
      </c>
      <c r="BZ74">
        <v>56.31179</v>
      </c>
      <c r="CA74">
        <v>59.185128</v>
      </c>
      <c r="CB74">
        <v>59.030032</v>
      </c>
      <c r="CC74">
        <v>52.036214</v>
      </c>
      <c r="CD74">
        <v>50.28533</v>
      </c>
      <c r="CE74">
        <v>44.080828</v>
      </c>
      <c r="CF74">
        <v>44.167487</v>
      </c>
    </row>
    <row r="75" spans="1:84" ht="12.75">
      <c r="A75" t="s">
        <v>585</v>
      </c>
      <c r="B75" s="1">
        <v>34.024163</v>
      </c>
      <c r="C75" s="1">
        <v>37.083604</v>
      </c>
      <c r="D75" s="1">
        <v>40.479556</v>
      </c>
      <c r="E75" s="1">
        <v>41.150842</v>
      </c>
      <c r="F75" s="1">
        <v>42.6748</v>
      </c>
      <c r="G75" s="1">
        <v>44.210525</v>
      </c>
      <c r="H75" s="1">
        <v>44.731227</v>
      </c>
      <c r="I75" s="1">
        <v>44.385574</v>
      </c>
      <c r="J75" s="1">
        <v>42.166817</v>
      </c>
      <c r="K75" s="1">
        <v>42.027241</v>
      </c>
      <c r="L75" s="1">
        <v>46.076089</v>
      </c>
      <c r="M75" s="1">
        <v>49.365586</v>
      </c>
      <c r="N75" s="1">
        <v>51.540409</v>
      </c>
      <c r="O75" s="1">
        <v>50.045461</v>
      </c>
      <c r="P75" s="1">
        <v>52.7498</v>
      </c>
      <c r="Q75" s="1">
        <v>57.921084</v>
      </c>
      <c r="R75" s="1">
        <v>54.02949</v>
      </c>
      <c r="S75" s="1">
        <v>47.895952</v>
      </c>
      <c r="T75" s="1">
        <v>41.309485</v>
      </c>
      <c r="U75" s="1">
        <v>46.436249</v>
      </c>
      <c r="V75" s="1">
        <v>52.845009</v>
      </c>
      <c r="W75" s="1">
        <v>56.148095</v>
      </c>
      <c r="X75" s="1">
        <v>55.172876</v>
      </c>
      <c r="Y75" s="1">
        <v>49.207991</v>
      </c>
      <c r="Z75" s="1">
        <v>46.895904</v>
      </c>
      <c r="AA75" s="1">
        <v>40.592191</v>
      </c>
      <c r="AB75" s="1">
        <v>50.688277</v>
      </c>
      <c r="AC75" s="1">
        <v>64.586212</v>
      </c>
      <c r="AD75" s="1">
        <v>60.571902</v>
      </c>
      <c r="AE75" s="1">
        <v>88.750736</v>
      </c>
      <c r="AF75" s="1">
        <v>70.816412</v>
      </c>
      <c r="AG75" s="1">
        <v>54.982972</v>
      </c>
      <c r="AH75" s="1">
        <v>56.695135</v>
      </c>
      <c r="AI75" s="1">
        <v>53.809388</v>
      </c>
      <c r="AJ75" s="1">
        <v>59.655234</v>
      </c>
      <c r="AK75" s="1">
        <v>63.280622</v>
      </c>
      <c r="AL75" s="1">
        <v>64.529932</v>
      </c>
      <c r="AM75" s="1">
        <v>55.207794</v>
      </c>
      <c r="AN75" s="1">
        <v>53.577302</v>
      </c>
      <c r="AO75" s="1">
        <v>51.564635</v>
      </c>
      <c r="AP75" s="1">
        <v>50.095434</v>
      </c>
      <c r="AQ75" s="1"/>
      <c r="AR75">
        <v>53.152137</v>
      </c>
      <c r="AS75">
        <v>54.962121</v>
      </c>
      <c r="AT75">
        <v>32.477727</v>
      </c>
      <c r="AU75">
        <v>33.747253</v>
      </c>
      <c r="AV75">
        <v>34.252889</v>
      </c>
      <c r="AW75">
        <v>35.804474</v>
      </c>
      <c r="AX75">
        <v>36.217581</v>
      </c>
      <c r="AY75">
        <v>35.332804</v>
      </c>
      <c r="AZ75">
        <v>34.620942</v>
      </c>
      <c r="BA75">
        <v>34.845491</v>
      </c>
      <c r="BB75">
        <v>22.99676</v>
      </c>
      <c r="BC75">
        <v>23.864973</v>
      </c>
      <c r="BD75">
        <v>23.970259</v>
      </c>
      <c r="BE75">
        <v>25.342271</v>
      </c>
      <c r="BF75">
        <v>31.142967</v>
      </c>
      <c r="BG75">
        <v>29.869895</v>
      </c>
      <c r="BH75">
        <v>30.566008</v>
      </c>
      <c r="BI75">
        <v>31.350757</v>
      </c>
      <c r="BJ75">
        <v>32.52763</v>
      </c>
      <c r="BK75">
        <v>33.322123</v>
      </c>
      <c r="BL75">
        <v>36.693159</v>
      </c>
      <c r="BM75">
        <v>36.474481</v>
      </c>
      <c r="BN75">
        <v>34.624608</v>
      </c>
      <c r="BO75">
        <v>30.21773</v>
      </c>
      <c r="BP75">
        <v>30.259385</v>
      </c>
      <c r="BQ75">
        <v>29.484439</v>
      </c>
      <c r="BR75">
        <v>27.085253</v>
      </c>
      <c r="BS75">
        <v>26.976894</v>
      </c>
      <c r="BT75">
        <v>26.763217</v>
      </c>
      <c r="BU75">
        <v>27.992724</v>
      </c>
      <c r="BV75">
        <v>27.409583</v>
      </c>
      <c r="BW75">
        <v>26.915997</v>
      </c>
      <c r="BX75">
        <v>30.273515</v>
      </c>
      <c r="BY75">
        <v>29.802055</v>
      </c>
      <c r="BZ75">
        <v>32.348995</v>
      </c>
      <c r="CA75">
        <v>35.187914</v>
      </c>
      <c r="CB75">
        <v>35.678768</v>
      </c>
      <c r="CC75">
        <v>33.054103</v>
      </c>
      <c r="CD75">
        <v>25.450837</v>
      </c>
      <c r="CE75">
        <v>27.821932</v>
      </c>
      <c r="CF75">
        <v>23.815411</v>
      </c>
    </row>
    <row r="76" spans="1:83" ht="12.75">
      <c r="A76" t="s">
        <v>75</v>
      </c>
      <c r="B76" s="1">
        <v>63.74707</v>
      </c>
      <c r="C76" s="1">
        <v>66.688277</v>
      </c>
      <c r="D76" s="1">
        <v>41.078102</v>
      </c>
      <c r="E76" s="1">
        <v>41.95618</v>
      </c>
      <c r="F76" s="1">
        <v>43.722546</v>
      </c>
      <c r="G76" s="1">
        <v>43.874632</v>
      </c>
      <c r="H76" s="1">
        <v>44.560881</v>
      </c>
      <c r="I76" s="1">
        <v>46.758006</v>
      </c>
      <c r="J76" s="1">
        <v>50.420486</v>
      </c>
      <c r="K76" s="1">
        <v>48.552406</v>
      </c>
      <c r="L76" s="1">
        <v>37.57789</v>
      </c>
      <c r="M76" s="1">
        <v>37.306998</v>
      </c>
      <c r="N76" s="1">
        <v>37.575953</v>
      </c>
      <c r="O76" s="1">
        <v>42.354998</v>
      </c>
      <c r="P76" s="1">
        <v>53.83956</v>
      </c>
      <c r="Q76" s="1">
        <v>48.402075</v>
      </c>
      <c r="R76" s="1">
        <v>48.286257</v>
      </c>
      <c r="S76" s="1">
        <v>49.148249</v>
      </c>
      <c r="T76" s="1">
        <v>49.190143</v>
      </c>
      <c r="U76" s="1">
        <v>53.844068</v>
      </c>
      <c r="V76" s="1">
        <v>53.047181</v>
      </c>
      <c r="W76" s="1">
        <v>49.2527</v>
      </c>
      <c r="X76" s="1">
        <v>44.389403</v>
      </c>
      <c r="Y76" s="1">
        <v>38.63305</v>
      </c>
      <c r="Z76" s="1">
        <v>39.862337</v>
      </c>
      <c r="AA76" s="1">
        <v>38.761813</v>
      </c>
      <c r="AB76" s="1">
        <v>34.646568</v>
      </c>
      <c r="AC76" s="1">
        <v>35.841784</v>
      </c>
      <c r="AD76" s="1">
        <v>37.785834</v>
      </c>
      <c r="AE76" s="1">
        <v>38.85908</v>
      </c>
      <c r="AF76" s="1">
        <v>38.398457</v>
      </c>
      <c r="AG76" s="1">
        <v>38.338632</v>
      </c>
      <c r="AH76" s="1">
        <v>44.45492</v>
      </c>
      <c r="AI76" s="1">
        <v>46.552282</v>
      </c>
      <c r="AJ76" s="1">
        <v>50.017234</v>
      </c>
      <c r="AK76" s="1">
        <v>51.286453</v>
      </c>
      <c r="AL76" s="1">
        <v>54.002577</v>
      </c>
      <c r="AM76" s="1">
        <v>48.920972</v>
      </c>
      <c r="AN76" s="1">
        <v>38.218215</v>
      </c>
      <c r="AO76" s="1">
        <v>42.262185</v>
      </c>
      <c r="AP76" s="1">
        <v>37.297301</v>
      </c>
      <c r="AQ76" s="1"/>
      <c r="AR76">
        <v>29.567857</v>
      </c>
      <c r="AS76">
        <v>29.090569</v>
      </c>
      <c r="AT76">
        <v>28.26367</v>
      </c>
      <c r="AU76">
        <v>27.421387</v>
      </c>
      <c r="AV76">
        <v>26.81248</v>
      </c>
      <c r="AW76">
        <v>27.24432</v>
      </c>
      <c r="AX76">
        <v>29.303895</v>
      </c>
      <c r="AY76">
        <v>30.963972</v>
      </c>
      <c r="AZ76">
        <v>30.602076</v>
      </c>
      <c r="BA76">
        <v>30.867641</v>
      </c>
      <c r="BB76">
        <v>31.842621</v>
      </c>
      <c r="BC76">
        <v>32.30201</v>
      </c>
      <c r="BD76">
        <v>32.001369</v>
      </c>
      <c r="BE76">
        <v>35.189475</v>
      </c>
      <c r="BF76">
        <v>34.932172</v>
      </c>
      <c r="BG76">
        <v>32.696097</v>
      </c>
      <c r="BH76">
        <v>32.235952</v>
      </c>
      <c r="BI76">
        <v>32.654509</v>
      </c>
      <c r="BJ76">
        <v>34.65896</v>
      </c>
      <c r="BK76">
        <v>36.49384</v>
      </c>
      <c r="BL76">
        <v>40.148782</v>
      </c>
      <c r="BM76">
        <v>39.228954</v>
      </c>
      <c r="BN76">
        <v>34.609393</v>
      </c>
      <c r="BO76">
        <v>35.064254</v>
      </c>
      <c r="BP76">
        <v>33.358174</v>
      </c>
      <c r="BQ76">
        <v>29.869218</v>
      </c>
      <c r="BR76">
        <v>31.691298</v>
      </c>
      <c r="BS76">
        <v>34.359436</v>
      </c>
      <c r="BT76">
        <v>36.727631</v>
      </c>
      <c r="BU76">
        <v>37.052932</v>
      </c>
      <c r="BV76">
        <v>34.232195</v>
      </c>
      <c r="BW76">
        <v>35.08944</v>
      </c>
      <c r="BX76">
        <v>34.545748</v>
      </c>
      <c r="BY76">
        <v>34.640565</v>
      </c>
      <c r="BZ76">
        <v>32.317664</v>
      </c>
      <c r="CA76">
        <v>27.660652</v>
      </c>
      <c r="CB76">
        <v>30.057664</v>
      </c>
      <c r="CC76">
        <v>28.843716</v>
      </c>
      <c r="CD76">
        <v>23.626846</v>
      </c>
      <c r="CE76">
        <v>22.279466</v>
      </c>
    </row>
    <row r="77" spans="1:84" ht="12.75">
      <c r="A77" t="s">
        <v>586</v>
      </c>
      <c r="B77" s="1">
        <v>44.374756</v>
      </c>
      <c r="C77" s="1">
        <v>44.90588</v>
      </c>
      <c r="D77" s="1">
        <v>46.080396</v>
      </c>
      <c r="E77" s="1">
        <v>46.100214</v>
      </c>
      <c r="F77" s="1">
        <v>45.700444</v>
      </c>
      <c r="G77" s="1">
        <v>45.694583</v>
      </c>
      <c r="H77" s="1">
        <v>45.663552</v>
      </c>
      <c r="I77" s="1">
        <v>49.882519</v>
      </c>
      <c r="J77" s="1">
        <v>49.124593</v>
      </c>
      <c r="K77" s="1">
        <v>48.269589</v>
      </c>
      <c r="L77" s="1">
        <v>47.490221</v>
      </c>
      <c r="M77" s="1">
        <v>52.355563</v>
      </c>
      <c r="N77" s="1">
        <v>58.126905</v>
      </c>
      <c r="O77" s="1">
        <v>66.759538</v>
      </c>
      <c r="P77" s="1">
        <v>76.151187</v>
      </c>
      <c r="Q77" s="1">
        <v>89.726647</v>
      </c>
      <c r="R77" s="1">
        <v>84.174388</v>
      </c>
      <c r="S77" s="1">
        <v>75.440597</v>
      </c>
      <c r="T77" s="1">
        <v>72.7405</v>
      </c>
      <c r="U77" s="1">
        <v>67.071277</v>
      </c>
      <c r="V77" s="1">
        <v>77.05856</v>
      </c>
      <c r="W77" s="1">
        <v>71.071986</v>
      </c>
      <c r="X77" s="1">
        <v>61.793322</v>
      </c>
      <c r="Y77" s="1">
        <v>53.665442</v>
      </c>
      <c r="Z77" s="1">
        <v>47.4783</v>
      </c>
      <c r="AA77" s="1">
        <v>46.766107</v>
      </c>
      <c r="AB77" s="1">
        <v>67.283458</v>
      </c>
      <c r="AC77" s="1">
        <v>75.056985</v>
      </c>
      <c r="AD77" s="1">
        <v>77.585024</v>
      </c>
      <c r="AE77" s="1">
        <v>68.770695</v>
      </c>
      <c r="AF77" s="1">
        <v>83.068659</v>
      </c>
      <c r="AG77" s="1">
        <v>76.602233</v>
      </c>
      <c r="AH77" s="1">
        <v>87.72554</v>
      </c>
      <c r="AI77" s="1">
        <v>76.37473</v>
      </c>
      <c r="AJ77" s="1">
        <v>81.740468</v>
      </c>
      <c r="AK77" s="1">
        <v>85.427872</v>
      </c>
      <c r="AL77" s="1">
        <v>86.006939</v>
      </c>
      <c r="AM77" s="1">
        <v>77.719559</v>
      </c>
      <c r="AN77" s="1">
        <v>77.705936</v>
      </c>
      <c r="AO77" s="1">
        <v>75.745843</v>
      </c>
      <c r="AP77" s="1">
        <v>67.254338</v>
      </c>
      <c r="AQ77" s="1"/>
      <c r="AR77">
        <v>43.299509</v>
      </c>
      <c r="AS77">
        <v>43.628139</v>
      </c>
      <c r="AT77">
        <v>42.110784</v>
      </c>
      <c r="AU77">
        <v>42.614844</v>
      </c>
      <c r="AV77">
        <v>45.25528</v>
      </c>
      <c r="AW77">
        <v>47.651835</v>
      </c>
      <c r="AX77">
        <v>50.321484</v>
      </c>
      <c r="AY77">
        <v>49.671494</v>
      </c>
      <c r="AZ77">
        <v>43.982001</v>
      </c>
      <c r="BA77">
        <v>44.988323</v>
      </c>
      <c r="BB77">
        <v>44.629551</v>
      </c>
      <c r="BC77">
        <v>44.797275</v>
      </c>
      <c r="BD77">
        <v>47.64784</v>
      </c>
      <c r="BE77">
        <v>55.137577</v>
      </c>
      <c r="BF77">
        <v>60.177525</v>
      </c>
      <c r="BG77">
        <v>64.659881</v>
      </c>
      <c r="BH77">
        <v>60.803681</v>
      </c>
      <c r="BI77">
        <v>57.875236</v>
      </c>
      <c r="BJ77">
        <v>57.453682</v>
      </c>
      <c r="BK77">
        <v>59.557312</v>
      </c>
      <c r="BL77">
        <v>64.599218</v>
      </c>
      <c r="BM77">
        <v>57.82073</v>
      </c>
      <c r="BN77">
        <v>50.276771</v>
      </c>
      <c r="BO77">
        <v>43.559335</v>
      </c>
      <c r="BP77">
        <v>40.988655</v>
      </c>
      <c r="BQ77">
        <v>40.64889</v>
      </c>
      <c r="BR77">
        <v>51.301144</v>
      </c>
      <c r="BS77">
        <v>57.764403</v>
      </c>
      <c r="BT77">
        <v>69.30022</v>
      </c>
      <c r="BU77">
        <v>69.397829</v>
      </c>
      <c r="BV77">
        <v>82.590387</v>
      </c>
      <c r="BW77">
        <v>87.824784</v>
      </c>
      <c r="BX77">
        <v>99.883497</v>
      </c>
      <c r="BY77">
        <v>88.36185</v>
      </c>
      <c r="BZ77">
        <v>88.662272</v>
      </c>
      <c r="CA77">
        <v>85.577678</v>
      </c>
      <c r="CB77">
        <v>86.256789</v>
      </c>
      <c r="CC77">
        <v>76.824769</v>
      </c>
      <c r="CD77">
        <v>75.22435</v>
      </c>
      <c r="CE77">
        <v>71.659387</v>
      </c>
      <c r="CF77">
        <v>63.23481</v>
      </c>
    </row>
    <row r="78" spans="1:84" ht="12.75">
      <c r="A78" t="s">
        <v>587</v>
      </c>
      <c r="B78" s="1">
        <v>74.831571</v>
      </c>
      <c r="C78" s="1">
        <v>79.861217</v>
      </c>
      <c r="D78" s="1">
        <v>74.630696</v>
      </c>
      <c r="E78" s="1">
        <v>84.108377</v>
      </c>
      <c r="F78" s="1">
        <v>96.514767</v>
      </c>
      <c r="G78" s="1">
        <v>101.77382</v>
      </c>
      <c r="H78" s="1">
        <v>77.810937</v>
      </c>
      <c r="I78" s="1">
        <v>91.034348</v>
      </c>
      <c r="J78" s="1">
        <v>89.315172</v>
      </c>
      <c r="K78" s="1">
        <v>84.045401</v>
      </c>
      <c r="L78" s="1">
        <v>88.683177</v>
      </c>
      <c r="M78" s="1">
        <v>85.917514</v>
      </c>
      <c r="N78" s="1">
        <v>70.240814</v>
      </c>
      <c r="O78" s="1">
        <v>75.953939</v>
      </c>
      <c r="P78" s="1">
        <v>72.678282</v>
      </c>
      <c r="Q78" s="1">
        <v>116.19984</v>
      </c>
      <c r="R78" s="1">
        <v>122.20034</v>
      </c>
      <c r="S78" s="1">
        <v>128.10035</v>
      </c>
      <c r="T78" s="1">
        <v>152.96123</v>
      </c>
      <c r="U78" s="1">
        <v>150.22899</v>
      </c>
      <c r="V78" s="1">
        <v>141.97587</v>
      </c>
      <c r="W78" s="1">
        <v>127.24647</v>
      </c>
      <c r="X78" s="1">
        <v>100.22705</v>
      </c>
      <c r="Y78" s="1">
        <v>94.256868</v>
      </c>
      <c r="Z78" s="1">
        <v>85.582535</v>
      </c>
      <c r="AA78" s="1">
        <v>89.788549</v>
      </c>
      <c r="AB78" s="1">
        <v>97.284694</v>
      </c>
      <c r="AC78" s="1">
        <v>104.66892</v>
      </c>
      <c r="AD78" s="1">
        <v>103.85693</v>
      </c>
      <c r="AE78" s="1">
        <v>105.99353</v>
      </c>
      <c r="AF78" s="1">
        <v>150.50342</v>
      </c>
      <c r="AG78" s="1">
        <v>126.78125</v>
      </c>
      <c r="AH78" s="1">
        <v>106.31086</v>
      </c>
      <c r="AI78" s="1">
        <v>99.285925</v>
      </c>
      <c r="AJ78" s="1">
        <v>67.414036</v>
      </c>
      <c r="AK78" s="1">
        <v>131.03002</v>
      </c>
      <c r="AL78" s="1">
        <v>122.75119</v>
      </c>
      <c r="AM78" s="1">
        <v>111.54652</v>
      </c>
      <c r="AN78" s="1">
        <v>101.63044</v>
      </c>
      <c r="AO78" s="1">
        <v>101.91239</v>
      </c>
      <c r="AP78" s="1">
        <v>101.63827</v>
      </c>
      <c r="AQ78" s="1"/>
      <c r="AR78">
        <v>34.78564</v>
      </c>
      <c r="AS78">
        <v>36.62228</v>
      </c>
      <c r="AT78">
        <v>40.07916</v>
      </c>
      <c r="AU78">
        <v>41.05418</v>
      </c>
      <c r="AV78">
        <v>39.961808</v>
      </c>
      <c r="AW78">
        <v>40.704397</v>
      </c>
      <c r="AX78">
        <v>40.629874</v>
      </c>
      <c r="AY78">
        <v>38.733628</v>
      </c>
      <c r="AZ78">
        <v>37.440468</v>
      </c>
      <c r="BA78">
        <v>37.034383</v>
      </c>
      <c r="BB78">
        <v>36.075918</v>
      </c>
      <c r="BC78">
        <v>36.937337</v>
      </c>
      <c r="BD78">
        <v>38.355674</v>
      </c>
      <c r="BE78">
        <v>42.85618</v>
      </c>
      <c r="BF78">
        <v>48.589037</v>
      </c>
      <c r="BG78">
        <v>48.538936</v>
      </c>
      <c r="BH78">
        <v>46.460622</v>
      </c>
      <c r="BI78">
        <v>47.143764</v>
      </c>
      <c r="BJ78">
        <v>49.785901</v>
      </c>
      <c r="BK78">
        <v>63.52973</v>
      </c>
      <c r="BL78">
        <v>62.105158</v>
      </c>
      <c r="BM78">
        <v>67.687472</v>
      </c>
      <c r="BN78">
        <v>65.128641</v>
      </c>
      <c r="BO78">
        <v>74.350485</v>
      </c>
      <c r="BP78">
        <v>54.097268</v>
      </c>
      <c r="BQ78">
        <v>43.591964</v>
      </c>
      <c r="BR78">
        <v>48.528492</v>
      </c>
      <c r="BS78">
        <v>38.070264</v>
      </c>
      <c r="BT78">
        <v>45.10935</v>
      </c>
      <c r="BU78">
        <v>30.750912</v>
      </c>
      <c r="BV78">
        <v>29.002987</v>
      </c>
      <c r="BW78">
        <v>31.792764</v>
      </c>
      <c r="BX78">
        <v>30.391265</v>
      </c>
      <c r="BY78">
        <v>29.652403</v>
      </c>
      <c r="BZ78">
        <v>31.134369</v>
      </c>
      <c r="CA78">
        <v>35.278608</v>
      </c>
      <c r="CB78">
        <v>36.57044</v>
      </c>
      <c r="CC78">
        <v>40.754882</v>
      </c>
      <c r="CD78">
        <v>36.6417</v>
      </c>
      <c r="CE78">
        <v>32.515725</v>
      </c>
      <c r="CF78">
        <v>30.578265</v>
      </c>
    </row>
    <row r="79" spans="1:84" ht="12.75">
      <c r="A79" t="s">
        <v>78</v>
      </c>
      <c r="B79" s="1">
        <v>31.520118</v>
      </c>
      <c r="C79" s="1">
        <v>32.139813</v>
      </c>
      <c r="D79" s="1">
        <v>33.669973</v>
      </c>
      <c r="E79" s="1">
        <v>33.809798</v>
      </c>
      <c r="F79" s="1">
        <v>34.055419</v>
      </c>
      <c r="G79" s="1">
        <v>33.812984</v>
      </c>
      <c r="H79" s="1">
        <v>44.801825</v>
      </c>
      <c r="I79" s="1">
        <v>64.243377</v>
      </c>
      <c r="J79" s="1">
        <v>55.267399</v>
      </c>
      <c r="K79" s="1">
        <v>56.221832</v>
      </c>
      <c r="L79" s="1">
        <v>57.967195</v>
      </c>
      <c r="M79" s="1">
        <v>55.5894</v>
      </c>
      <c r="N79" s="1">
        <v>58.285839</v>
      </c>
      <c r="O79" s="1">
        <v>77.400015</v>
      </c>
      <c r="P79" s="1">
        <v>97.286883</v>
      </c>
      <c r="Q79" s="1">
        <v>86.329583</v>
      </c>
      <c r="R79" s="1">
        <v>81.588822</v>
      </c>
      <c r="S79" s="1">
        <v>88.368628</v>
      </c>
      <c r="T79" s="1">
        <v>106.10988</v>
      </c>
      <c r="U79" s="1">
        <v>108.6537</v>
      </c>
      <c r="V79" s="1">
        <v>124.03918</v>
      </c>
      <c r="W79" s="1">
        <v>107.76374</v>
      </c>
      <c r="X79" s="1">
        <v>76.000943</v>
      </c>
      <c r="Y79" s="1">
        <v>69.747175</v>
      </c>
      <c r="Z79" s="1">
        <v>68.140549</v>
      </c>
      <c r="AA79" s="1">
        <v>71.661536</v>
      </c>
      <c r="AB79" s="1">
        <v>99.683577</v>
      </c>
      <c r="AC79" s="1">
        <v>98.881189</v>
      </c>
      <c r="AD79" s="1">
        <v>101.49403</v>
      </c>
      <c r="AE79" s="1">
        <v>96.220069</v>
      </c>
      <c r="AF79" s="1">
        <v>108.17746</v>
      </c>
      <c r="AG79" s="1">
        <v>103.82852</v>
      </c>
      <c r="AH79" s="1">
        <v>110.09216</v>
      </c>
      <c r="AI79" s="1">
        <v>101.07154</v>
      </c>
      <c r="AJ79" s="1">
        <v>80.886834</v>
      </c>
      <c r="AK79" s="1">
        <v>100.29077</v>
      </c>
      <c r="AL79" s="1">
        <v>96.136078</v>
      </c>
      <c r="AM79" s="1">
        <v>88.721467</v>
      </c>
      <c r="AN79" s="1">
        <v>80.172621</v>
      </c>
      <c r="AO79" s="1">
        <v>85.413217</v>
      </c>
      <c r="AP79" s="1">
        <v>75.740762</v>
      </c>
      <c r="AQ79" s="1"/>
      <c r="AR79">
        <v>19.641681</v>
      </c>
      <c r="AS79">
        <v>20.836489</v>
      </c>
      <c r="AT79">
        <v>19.338276</v>
      </c>
      <c r="AU79">
        <v>22.157958</v>
      </c>
      <c r="AV79">
        <v>24.504843</v>
      </c>
      <c r="AW79">
        <v>25.852845</v>
      </c>
      <c r="AX79">
        <v>20.04563</v>
      </c>
      <c r="AY79">
        <v>23.470852</v>
      </c>
      <c r="AZ79">
        <v>23.26057</v>
      </c>
      <c r="BA79">
        <v>22.171817</v>
      </c>
      <c r="BB79">
        <v>22.881451</v>
      </c>
      <c r="BC79">
        <v>22.003959</v>
      </c>
      <c r="BD79">
        <v>24.367601</v>
      </c>
      <c r="BE79">
        <v>26.0136</v>
      </c>
      <c r="BF79">
        <v>25.638874</v>
      </c>
      <c r="BG79">
        <v>43.263776</v>
      </c>
      <c r="BH79">
        <v>38.811903</v>
      </c>
      <c r="BI79">
        <v>39.21458</v>
      </c>
      <c r="BJ79">
        <v>39.373797</v>
      </c>
      <c r="BK79">
        <v>37.267174</v>
      </c>
      <c r="BL79">
        <v>37.711639</v>
      </c>
      <c r="BM79">
        <v>37.117838</v>
      </c>
      <c r="BN79">
        <v>37.157653</v>
      </c>
      <c r="BO79">
        <v>35.083363</v>
      </c>
      <c r="BP79">
        <v>38.200375</v>
      </c>
      <c r="BQ79">
        <v>39.834352</v>
      </c>
      <c r="BR79">
        <v>39.235</v>
      </c>
      <c r="BS79">
        <v>45.637207</v>
      </c>
      <c r="BT79">
        <v>45.988312</v>
      </c>
      <c r="BU79">
        <v>46.245022</v>
      </c>
      <c r="BV79">
        <v>48.882007</v>
      </c>
      <c r="BW79">
        <v>30.974057</v>
      </c>
      <c r="BX79">
        <v>31.896168</v>
      </c>
      <c r="BY79">
        <v>31.286703</v>
      </c>
      <c r="BZ79">
        <v>26.651247</v>
      </c>
      <c r="CA79">
        <v>27.455179</v>
      </c>
      <c r="CB79">
        <v>26.045143</v>
      </c>
      <c r="CC79">
        <v>28.122926</v>
      </c>
      <c r="CD79">
        <v>27.667272</v>
      </c>
      <c r="CE79">
        <v>25.806055</v>
      </c>
      <c r="CF79">
        <v>22.76926</v>
      </c>
    </row>
    <row r="80" spans="1:84" ht="12.75">
      <c r="A80" t="s">
        <v>588</v>
      </c>
      <c r="B80" s="1"/>
      <c r="C80" s="1">
        <v>75.431295</v>
      </c>
      <c r="D80" s="1">
        <v>75.870279</v>
      </c>
      <c r="E80" s="1">
        <v>71.891709</v>
      </c>
      <c r="F80" s="1">
        <v>71.760814</v>
      </c>
      <c r="G80" s="1">
        <v>78.630885</v>
      </c>
      <c r="H80" s="1">
        <v>81.458804</v>
      </c>
      <c r="I80" s="1">
        <v>90.636971</v>
      </c>
      <c r="J80" s="1">
        <v>72.500853</v>
      </c>
      <c r="K80" s="1">
        <v>68.174729</v>
      </c>
      <c r="L80" s="1">
        <v>67.874626</v>
      </c>
      <c r="M80" s="1">
        <v>71.418832</v>
      </c>
      <c r="N80" s="1">
        <v>77.30871</v>
      </c>
      <c r="O80" s="1">
        <v>74.00676</v>
      </c>
      <c r="P80" s="1">
        <v>73.942786</v>
      </c>
      <c r="Q80" s="1">
        <v>80.588646</v>
      </c>
      <c r="R80" s="1">
        <v>70.48077</v>
      </c>
      <c r="S80" s="1">
        <v>76.145982</v>
      </c>
      <c r="T80" s="1">
        <v>94.14629</v>
      </c>
      <c r="U80" s="1">
        <v>94.031031</v>
      </c>
      <c r="V80" s="1">
        <v>97.176391</v>
      </c>
      <c r="W80" s="1">
        <v>87.771167</v>
      </c>
      <c r="X80" s="1">
        <v>93.998206</v>
      </c>
      <c r="Y80" s="1">
        <v>73.532765</v>
      </c>
      <c r="Z80" s="1">
        <v>72.663627</v>
      </c>
      <c r="AA80" s="1">
        <v>66.535352</v>
      </c>
      <c r="AB80" s="1">
        <v>47.896367</v>
      </c>
      <c r="AC80" s="1">
        <v>36.078843</v>
      </c>
      <c r="AD80" s="1">
        <v>54.371765</v>
      </c>
      <c r="AE80" s="1">
        <v>46.089693</v>
      </c>
      <c r="AF80" s="1">
        <v>32.384482</v>
      </c>
      <c r="AG80" s="1">
        <v>31.853429</v>
      </c>
      <c r="AH80" s="1">
        <v>31.17691</v>
      </c>
      <c r="AI80" s="1">
        <v>31.660571</v>
      </c>
      <c r="AJ80" s="1">
        <v>38.457614</v>
      </c>
      <c r="AK80" s="1">
        <v>37.862558</v>
      </c>
      <c r="AL80" s="1">
        <v>39.064742</v>
      </c>
      <c r="AM80" s="1"/>
      <c r="AN80" s="1">
        <v>37.752544</v>
      </c>
      <c r="AO80" s="1"/>
      <c r="AP80" s="1">
        <v>35.11167</v>
      </c>
      <c r="AQ80" s="1"/>
      <c r="AR80">
        <v>52.064004</v>
      </c>
      <c r="AS80">
        <v>51.945117</v>
      </c>
      <c r="AT80">
        <v>52.652893</v>
      </c>
      <c r="AU80">
        <v>53.020576</v>
      </c>
      <c r="AV80">
        <v>53.286276</v>
      </c>
      <c r="AW80">
        <v>54.490163</v>
      </c>
      <c r="AX80">
        <v>52.495177</v>
      </c>
      <c r="AY80">
        <v>49.509343</v>
      </c>
      <c r="AZ80">
        <v>46.075901</v>
      </c>
      <c r="BA80">
        <v>46.349842</v>
      </c>
      <c r="BB80">
        <v>40.444775</v>
      </c>
      <c r="BC80">
        <v>40.477765</v>
      </c>
      <c r="BD80">
        <v>45.760865</v>
      </c>
      <c r="BE80">
        <v>52.827691</v>
      </c>
      <c r="BF80">
        <v>48.653444</v>
      </c>
      <c r="BG80">
        <v>57.014398</v>
      </c>
      <c r="BH80">
        <v>52.475272</v>
      </c>
      <c r="BI80">
        <v>50.026424</v>
      </c>
      <c r="BJ80">
        <v>54.048857</v>
      </c>
      <c r="BK80">
        <v>57.918457</v>
      </c>
      <c r="BL80">
        <v>59.065618</v>
      </c>
      <c r="BM80">
        <v>45.998957</v>
      </c>
      <c r="BN80">
        <v>40.797817</v>
      </c>
      <c r="BO80">
        <v>37.100516</v>
      </c>
      <c r="BP80">
        <v>33.577471</v>
      </c>
      <c r="BQ80">
        <v>34.907887</v>
      </c>
      <c r="BR80">
        <v>45.792912</v>
      </c>
      <c r="BS80">
        <v>53.330124</v>
      </c>
      <c r="BT80">
        <v>52.684406</v>
      </c>
      <c r="BU80">
        <v>47.589943</v>
      </c>
      <c r="BV80">
        <v>54.739613</v>
      </c>
      <c r="BW80">
        <v>53.005151</v>
      </c>
      <c r="BX80">
        <v>52.429297</v>
      </c>
      <c r="BY80">
        <v>48.584285</v>
      </c>
      <c r="BZ80">
        <v>31.260308</v>
      </c>
      <c r="CA80">
        <v>35.424569</v>
      </c>
      <c r="CB80">
        <v>33.813011</v>
      </c>
      <c r="CC80">
        <v>29.842426</v>
      </c>
      <c r="CD80">
        <v>29.285842</v>
      </c>
      <c r="CE80">
        <v>27.896948</v>
      </c>
      <c r="CF80">
        <v>24.717167</v>
      </c>
    </row>
    <row r="81" spans="1:84" ht="12.75">
      <c r="A81" t="s">
        <v>615</v>
      </c>
      <c r="B81" s="1">
        <v>32.789371</v>
      </c>
      <c r="C81" s="1">
        <v>32.945966</v>
      </c>
      <c r="D81" s="1">
        <v>33.684112</v>
      </c>
      <c r="E81" s="1">
        <v>34.614921</v>
      </c>
      <c r="F81" s="1">
        <v>34.441172</v>
      </c>
      <c r="G81" s="1">
        <v>34.257977</v>
      </c>
      <c r="H81" s="1">
        <v>35.435409</v>
      </c>
      <c r="I81" s="1">
        <v>34.923446</v>
      </c>
      <c r="J81" s="1">
        <v>36.057068</v>
      </c>
      <c r="K81" s="1">
        <v>37.234622</v>
      </c>
      <c r="L81" s="1">
        <v>39.460305</v>
      </c>
      <c r="M81" s="1">
        <v>40.767545</v>
      </c>
      <c r="N81" s="1">
        <v>48.442635</v>
      </c>
      <c r="O81" s="1">
        <v>58.627409</v>
      </c>
      <c r="P81" s="1">
        <v>63.144615</v>
      </c>
      <c r="Q81" s="1">
        <v>59.031496</v>
      </c>
      <c r="R81" s="1">
        <v>57.129297</v>
      </c>
      <c r="S81" s="1">
        <v>55.732907</v>
      </c>
      <c r="T81" s="1">
        <v>57.803829</v>
      </c>
      <c r="U81" s="1">
        <v>60.53016</v>
      </c>
      <c r="V81" s="1">
        <v>63.904854</v>
      </c>
      <c r="W81" s="1">
        <v>65.349918</v>
      </c>
      <c r="X81" s="1">
        <v>59.88094</v>
      </c>
      <c r="Y81" s="1">
        <v>59.753986</v>
      </c>
      <c r="Z81" s="1">
        <v>59.275963</v>
      </c>
      <c r="AA81" s="1">
        <v>54.172518</v>
      </c>
      <c r="AB81" s="1">
        <v>52.574546</v>
      </c>
      <c r="AC81" s="1">
        <v>54.652252</v>
      </c>
      <c r="AD81" s="1">
        <v>60.148894</v>
      </c>
      <c r="AE81" s="1">
        <v>62.469127</v>
      </c>
      <c r="AF81" s="1">
        <v>66.77591</v>
      </c>
      <c r="AG81" s="1">
        <v>68.248882</v>
      </c>
      <c r="AH81" s="1">
        <v>75.169578</v>
      </c>
      <c r="AI81" s="1">
        <v>76.520545</v>
      </c>
      <c r="AJ81" s="1">
        <v>80.113914</v>
      </c>
      <c r="AK81" s="1">
        <v>84.915814</v>
      </c>
      <c r="AL81" s="1">
        <v>84.270442</v>
      </c>
      <c r="AM81" s="1">
        <v>79.610536</v>
      </c>
      <c r="AN81" s="1">
        <v>64.714303</v>
      </c>
      <c r="AO81" s="1">
        <v>68.88387</v>
      </c>
      <c r="AP81" s="1">
        <v>66.509294</v>
      </c>
      <c r="AQ81" s="1"/>
      <c r="AR81">
        <v>76.816202</v>
      </c>
      <c r="AS81">
        <v>76.160773</v>
      </c>
      <c r="AT81">
        <v>88.455957</v>
      </c>
      <c r="AU81">
        <v>92.301038</v>
      </c>
      <c r="AV81">
        <v>97.751252</v>
      </c>
      <c r="AW81">
        <v>88.118044</v>
      </c>
      <c r="AX81">
        <v>84.649647</v>
      </c>
      <c r="AY81">
        <v>81.822463</v>
      </c>
      <c r="AZ81">
        <v>78.507387</v>
      </c>
      <c r="BA81">
        <v>77.473711</v>
      </c>
      <c r="BB81">
        <v>76.812699</v>
      </c>
      <c r="BC81">
        <v>76.509187</v>
      </c>
      <c r="BD81">
        <v>80.359824</v>
      </c>
      <c r="BE81">
        <v>99.439926</v>
      </c>
      <c r="BF81">
        <v>107.63029</v>
      </c>
      <c r="BG81">
        <v>100.12031</v>
      </c>
      <c r="BH81">
        <v>90.120162</v>
      </c>
      <c r="BI81">
        <v>86.309527</v>
      </c>
      <c r="BJ81">
        <v>90.019743</v>
      </c>
      <c r="BK81">
        <v>92.980101</v>
      </c>
      <c r="BL81">
        <v>97.757967</v>
      </c>
      <c r="BM81">
        <v>91.12068</v>
      </c>
      <c r="BN81">
        <v>82.688448</v>
      </c>
      <c r="BO81">
        <v>83.785223</v>
      </c>
      <c r="BP81">
        <v>83.266428</v>
      </c>
      <c r="BQ81">
        <v>78.261624</v>
      </c>
      <c r="BR81">
        <v>76.582207</v>
      </c>
      <c r="BS81">
        <v>79.043472</v>
      </c>
      <c r="BT81">
        <v>80.290413</v>
      </c>
      <c r="BU81">
        <v>81.711596</v>
      </c>
      <c r="BV81">
        <v>90.184095</v>
      </c>
      <c r="BW81">
        <v>93.079551</v>
      </c>
      <c r="BX81">
        <v>97.305628</v>
      </c>
      <c r="BY81">
        <v>100.99953</v>
      </c>
      <c r="BZ81">
        <v>106.87259</v>
      </c>
      <c r="CA81">
        <v>115.27079</v>
      </c>
      <c r="CB81">
        <v>114.63636</v>
      </c>
      <c r="CC81">
        <v>110.48603</v>
      </c>
      <c r="CD81">
        <v>95.403751</v>
      </c>
      <c r="CE81">
        <v>93.245705</v>
      </c>
      <c r="CF81">
        <v>92.079937</v>
      </c>
    </row>
    <row r="82" spans="1:84" ht="12.75">
      <c r="A82" t="s">
        <v>589</v>
      </c>
      <c r="B82" s="1">
        <v>37.439083</v>
      </c>
      <c r="C82" s="1">
        <v>41.384932</v>
      </c>
      <c r="D82" s="1">
        <v>45.702661</v>
      </c>
      <c r="E82" s="1">
        <v>49.229698</v>
      </c>
      <c r="F82" s="1">
        <v>43.510652</v>
      </c>
      <c r="G82" s="1">
        <v>45.087106</v>
      </c>
      <c r="H82" s="1">
        <v>45.147078</v>
      </c>
      <c r="I82" s="1">
        <v>46.92942</v>
      </c>
      <c r="J82" s="1">
        <v>43.426145</v>
      </c>
      <c r="K82" s="1">
        <v>46.13599</v>
      </c>
      <c r="L82" s="1">
        <v>44.799614</v>
      </c>
      <c r="M82" s="1">
        <v>40.509379</v>
      </c>
      <c r="N82" s="1">
        <v>38.210601</v>
      </c>
      <c r="O82" s="1">
        <v>53.268517</v>
      </c>
      <c r="P82" s="1">
        <v>58.799804</v>
      </c>
      <c r="Q82" s="1">
        <v>53.551291</v>
      </c>
      <c r="R82" s="1">
        <v>50.739059</v>
      </c>
      <c r="S82" s="1">
        <v>48.440035</v>
      </c>
      <c r="T82" s="1">
        <v>54.496189</v>
      </c>
      <c r="U82" s="1">
        <v>59.916329</v>
      </c>
      <c r="V82" s="1">
        <v>86.360222</v>
      </c>
      <c r="W82" s="1">
        <v>81.01116</v>
      </c>
      <c r="X82" s="1">
        <v>71.863369</v>
      </c>
      <c r="Y82" s="1">
        <v>83.462979</v>
      </c>
      <c r="Z82" s="1">
        <v>64.246124</v>
      </c>
      <c r="AA82" s="1">
        <v>47.722778</v>
      </c>
      <c r="AB82" s="1">
        <v>48.212873</v>
      </c>
      <c r="AC82" s="1">
        <v>58.125971</v>
      </c>
      <c r="AD82" s="1">
        <v>67.374032</v>
      </c>
      <c r="AE82" s="1">
        <v>71.817675</v>
      </c>
      <c r="AF82" s="1">
        <v>72.619618</v>
      </c>
      <c r="AG82" s="1">
        <v>78.302902</v>
      </c>
      <c r="AH82" s="1">
        <v>95.178883</v>
      </c>
      <c r="AI82" s="1">
        <v>105.2555</v>
      </c>
      <c r="AJ82" s="1">
        <v>102.18913</v>
      </c>
      <c r="AK82" s="1">
        <v>115.89995</v>
      </c>
      <c r="AL82" s="1">
        <v>100.83124</v>
      </c>
      <c r="AM82" s="1">
        <v>100.43123</v>
      </c>
      <c r="AN82" s="1">
        <v>89.890421</v>
      </c>
      <c r="AO82" s="1">
        <v>86.279907</v>
      </c>
      <c r="AP82" s="1">
        <v>77.679607</v>
      </c>
      <c r="AQ82" s="1"/>
      <c r="AS82">
        <v>48.788234</v>
      </c>
      <c r="AT82">
        <v>47.728247</v>
      </c>
      <c r="AU82">
        <v>45.236249</v>
      </c>
      <c r="AV82">
        <v>45.11683</v>
      </c>
      <c r="AW82">
        <v>49.504239</v>
      </c>
      <c r="AX82">
        <v>50.955153</v>
      </c>
      <c r="AY82">
        <v>56.51397</v>
      </c>
      <c r="AZ82">
        <v>44.764562</v>
      </c>
      <c r="BA82">
        <v>42.283756</v>
      </c>
      <c r="BB82">
        <v>41.920679</v>
      </c>
      <c r="BC82">
        <v>43.84928</v>
      </c>
      <c r="BD82">
        <v>46.965241</v>
      </c>
      <c r="BE82">
        <v>45.189028</v>
      </c>
      <c r="BF82">
        <v>45.899481</v>
      </c>
      <c r="BG82">
        <v>50.834315</v>
      </c>
      <c r="BH82">
        <v>44.179474</v>
      </c>
      <c r="BI82">
        <v>47.221778</v>
      </c>
      <c r="BJ82">
        <v>58.721157</v>
      </c>
      <c r="BK82">
        <v>58.315066</v>
      </c>
      <c r="BL82">
        <v>59.518489</v>
      </c>
      <c r="BM82">
        <v>53.394596</v>
      </c>
      <c r="BN82">
        <v>57.827953</v>
      </c>
      <c r="BO82">
        <v>44.575234</v>
      </c>
      <c r="BP82">
        <v>42.984788</v>
      </c>
      <c r="BQ82">
        <v>39.354954</v>
      </c>
      <c r="BR82">
        <v>28.062738</v>
      </c>
      <c r="BS82">
        <v>20.847051</v>
      </c>
      <c r="BT82">
        <v>31.569017</v>
      </c>
      <c r="BU82">
        <v>26.688428</v>
      </c>
      <c r="BV82">
        <v>18.28737</v>
      </c>
      <c r="BW82">
        <v>18.164629</v>
      </c>
      <c r="BX82">
        <v>17.119047</v>
      </c>
      <c r="BY82">
        <v>17.44956</v>
      </c>
      <c r="BZ82">
        <v>21.059892</v>
      </c>
      <c r="CA82">
        <v>20.687403</v>
      </c>
      <c r="CB82">
        <v>21.081374</v>
      </c>
      <c r="CD82">
        <v>17.519258</v>
      </c>
      <c r="CF82">
        <v>16.968922</v>
      </c>
    </row>
    <row r="83" spans="1:84" ht="12.75">
      <c r="A83" t="s">
        <v>590</v>
      </c>
      <c r="B83" s="1">
        <v>33.731133</v>
      </c>
      <c r="C83" s="1">
        <v>34.758365</v>
      </c>
      <c r="D83" s="1">
        <v>37.290753</v>
      </c>
      <c r="E83" s="1">
        <v>39.519255</v>
      </c>
      <c r="F83" s="1">
        <v>40.865271</v>
      </c>
      <c r="G83" s="1">
        <v>42.566074</v>
      </c>
      <c r="H83" s="1">
        <v>43.162558</v>
      </c>
      <c r="I83" s="1">
        <v>43.803779</v>
      </c>
      <c r="J83" s="1">
        <v>39.300072</v>
      </c>
      <c r="K83" s="1">
        <v>39.76242</v>
      </c>
      <c r="L83" s="1">
        <v>40.081728</v>
      </c>
      <c r="M83" s="1">
        <v>41.070969</v>
      </c>
      <c r="N83" s="1">
        <v>47.162657</v>
      </c>
      <c r="O83" s="1">
        <v>56.228508</v>
      </c>
      <c r="P83" s="1">
        <v>63.650115</v>
      </c>
      <c r="Q83" s="1">
        <v>66.390211</v>
      </c>
      <c r="R83" s="1">
        <v>63.212276</v>
      </c>
      <c r="S83" s="1">
        <v>63.869292</v>
      </c>
      <c r="T83" s="1">
        <v>69.463583</v>
      </c>
      <c r="U83" s="1">
        <v>86.791554</v>
      </c>
      <c r="V83" s="1">
        <v>87.316652</v>
      </c>
      <c r="W83" s="1">
        <v>70.316869</v>
      </c>
      <c r="X83" s="1">
        <v>61.642136</v>
      </c>
      <c r="Y83" s="1">
        <v>50.634611</v>
      </c>
      <c r="Z83" s="1">
        <v>48.543776</v>
      </c>
      <c r="AA83" s="1">
        <v>47.58546</v>
      </c>
      <c r="AB83" s="1">
        <v>62.076528</v>
      </c>
      <c r="AC83" s="1">
        <v>74.075042</v>
      </c>
      <c r="AD83" s="1">
        <v>81.519806</v>
      </c>
      <c r="AE83" s="1">
        <v>84.028625</v>
      </c>
      <c r="AF83" s="1">
        <v>101.91408</v>
      </c>
      <c r="AG83" s="1">
        <v>100.63271</v>
      </c>
      <c r="AH83" s="1">
        <v>107.80382</v>
      </c>
      <c r="AI83" s="1">
        <v>87.592354</v>
      </c>
      <c r="AJ83" s="1">
        <v>85.403772</v>
      </c>
      <c r="AK83" s="1">
        <v>94.677959</v>
      </c>
      <c r="AL83" s="1">
        <v>94.317873</v>
      </c>
      <c r="AM83" s="1">
        <v>82.841189</v>
      </c>
      <c r="AN83" s="1">
        <v>83.160396</v>
      </c>
      <c r="AO83" s="1">
        <v>82.953999</v>
      </c>
      <c r="AP83" s="1">
        <v>74.260187</v>
      </c>
      <c r="AQ83" s="1"/>
      <c r="AR83">
        <v>31.689053</v>
      </c>
      <c r="AS83">
        <v>31.452507</v>
      </c>
      <c r="AT83">
        <v>31.517803</v>
      </c>
      <c r="AU83">
        <v>31.961741</v>
      </c>
      <c r="AV83">
        <v>31.279967</v>
      </c>
      <c r="AW83">
        <v>31.012422</v>
      </c>
      <c r="AX83">
        <v>29.871797</v>
      </c>
      <c r="AY83">
        <v>28.900203</v>
      </c>
      <c r="AZ83">
        <v>29.212986</v>
      </c>
      <c r="BA83">
        <v>28.037344</v>
      </c>
      <c r="BB83">
        <v>26.170293</v>
      </c>
      <c r="BC83">
        <v>25.692739</v>
      </c>
      <c r="BD83">
        <v>24.666811</v>
      </c>
      <c r="BE83">
        <v>25.128044</v>
      </c>
      <c r="BF83">
        <v>26.467677</v>
      </c>
      <c r="BG83">
        <v>25.904979</v>
      </c>
      <c r="BH83">
        <v>26.600332</v>
      </c>
      <c r="BI83">
        <v>26.244167</v>
      </c>
      <c r="BJ83">
        <v>28.260475</v>
      </c>
      <c r="BK83">
        <v>31.341176</v>
      </c>
      <c r="BL83">
        <v>34.600274</v>
      </c>
      <c r="BM83">
        <v>36.584302</v>
      </c>
      <c r="BN83">
        <v>38.471666</v>
      </c>
      <c r="BO83">
        <v>41.414567</v>
      </c>
      <c r="BP83">
        <v>44.459917</v>
      </c>
      <c r="BQ83">
        <v>52.461049</v>
      </c>
      <c r="BR83">
        <v>33.528819</v>
      </c>
      <c r="BS83">
        <v>37.932871</v>
      </c>
      <c r="BT83">
        <v>42.888069</v>
      </c>
      <c r="BU83">
        <v>48.377656</v>
      </c>
      <c r="BV83">
        <v>36.748235</v>
      </c>
      <c r="BW83">
        <v>33.610157</v>
      </c>
      <c r="BX83">
        <v>34.052036</v>
      </c>
      <c r="BY83">
        <v>35.441611</v>
      </c>
      <c r="BZ83">
        <v>37.474181</v>
      </c>
      <c r="CA83">
        <v>39.447496</v>
      </c>
      <c r="CB83">
        <v>41.876778</v>
      </c>
      <c r="CC83">
        <v>42.535672</v>
      </c>
      <c r="CD83">
        <v>42.981516</v>
      </c>
      <c r="CE83">
        <v>43.065219</v>
      </c>
      <c r="CF83">
        <v>44.993305</v>
      </c>
    </row>
    <row r="84" spans="1:84" ht="12.75">
      <c r="A84" t="s">
        <v>83</v>
      </c>
      <c r="B84" s="1">
        <v>113.572</v>
      </c>
      <c r="C84" s="1">
        <v>114.65342</v>
      </c>
      <c r="D84" s="1">
        <v>116.55786</v>
      </c>
      <c r="E84" s="1">
        <v>111.09936</v>
      </c>
      <c r="F84" s="1">
        <v>110.43295</v>
      </c>
      <c r="G84" s="1">
        <v>106.93887</v>
      </c>
      <c r="H84" s="1">
        <v>108.08792</v>
      </c>
      <c r="I84" s="1">
        <v>110.43488</v>
      </c>
      <c r="J84" s="1">
        <v>94.097501</v>
      </c>
      <c r="K84" s="1">
        <v>96.555208</v>
      </c>
      <c r="L84" s="1">
        <v>91.839791</v>
      </c>
      <c r="M84" s="1">
        <v>89.377437</v>
      </c>
      <c r="N84" s="1">
        <v>88.00807</v>
      </c>
      <c r="O84" s="1">
        <v>94.305958</v>
      </c>
      <c r="P84" s="1">
        <v>77.689511</v>
      </c>
      <c r="Q84" s="1">
        <v>79.753389</v>
      </c>
      <c r="R84" s="1">
        <v>57.998603</v>
      </c>
      <c r="S84" s="1">
        <v>58.500754</v>
      </c>
      <c r="T84" s="1">
        <v>33.926047</v>
      </c>
      <c r="U84" s="1">
        <v>37.727337</v>
      </c>
      <c r="V84" s="1">
        <v>44.429232</v>
      </c>
      <c r="W84" s="1">
        <v>41.964735</v>
      </c>
      <c r="X84" s="1">
        <v>44.075053</v>
      </c>
      <c r="Y84" s="1">
        <v>38.483516</v>
      </c>
      <c r="Z84" s="1">
        <v>39.103277</v>
      </c>
      <c r="AA84" s="1">
        <v>34.019921</v>
      </c>
      <c r="AB84" s="1">
        <v>34.890951</v>
      </c>
      <c r="AC84" s="1">
        <v>35.341697</v>
      </c>
      <c r="AD84" s="1">
        <v>37.215635</v>
      </c>
      <c r="AE84" s="1">
        <v>36.796331</v>
      </c>
      <c r="AF84" s="1">
        <v>41.734281</v>
      </c>
      <c r="AG84" s="1">
        <v>42.468599</v>
      </c>
      <c r="AH84" s="1">
        <v>47.023216</v>
      </c>
      <c r="AI84" s="1">
        <v>46.436851</v>
      </c>
      <c r="AJ84" s="1">
        <v>50.53797</v>
      </c>
      <c r="AK84" s="1">
        <v>52.186489</v>
      </c>
      <c r="AL84" s="1">
        <v>50.424653</v>
      </c>
      <c r="AM84" s="1">
        <v>52.575175</v>
      </c>
      <c r="AN84" s="1">
        <v>49.512009</v>
      </c>
      <c r="AO84" s="1">
        <v>50.273271</v>
      </c>
      <c r="AP84" s="1">
        <v>48.989222</v>
      </c>
      <c r="AQ84" s="1"/>
      <c r="AR84">
        <v>79.951144</v>
      </c>
      <c r="AS84">
        <v>80.775682</v>
      </c>
      <c r="AT84">
        <v>83.036855</v>
      </c>
      <c r="AU84">
        <v>85.707348</v>
      </c>
      <c r="AV84">
        <v>86.66095</v>
      </c>
      <c r="AW84">
        <v>90.005772</v>
      </c>
      <c r="AX84">
        <v>93.693326</v>
      </c>
      <c r="AY84">
        <v>96.174652</v>
      </c>
      <c r="AZ84">
        <v>94.13935</v>
      </c>
      <c r="BA84">
        <v>92.746777</v>
      </c>
      <c r="BB84">
        <v>92.166136</v>
      </c>
      <c r="BC84">
        <v>96.348098</v>
      </c>
      <c r="BD84">
        <v>106.41482</v>
      </c>
      <c r="BE84">
        <v>119.15621</v>
      </c>
      <c r="BF84">
        <v>119.17859</v>
      </c>
      <c r="BG84">
        <v>128.298</v>
      </c>
      <c r="BH84">
        <v>129.42546</v>
      </c>
      <c r="BI84">
        <v>131.97417</v>
      </c>
      <c r="BJ84">
        <v>137.2355</v>
      </c>
      <c r="BK84">
        <v>143.97378</v>
      </c>
      <c r="BL84">
        <v>149.61195</v>
      </c>
      <c r="BM84">
        <v>128.3969</v>
      </c>
      <c r="BN84">
        <v>106.50724</v>
      </c>
      <c r="BO84">
        <v>93.216091</v>
      </c>
      <c r="BP84">
        <v>90.006243</v>
      </c>
      <c r="BQ84">
        <v>89.362837</v>
      </c>
      <c r="BR84">
        <v>109.97682</v>
      </c>
      <c r="BS84">
        <v>125.43821</v>
      </c>
      <c r="BT84">
        <v>133.10815</v>
      </c>
      <c r="BU84">
        <v>130.58531</v>
      </c>
      <c r="BV84">
        <v>149.95702</v>
      </c>
      <c r="BW84">
        <v>154.93822</v>
      </c>
      <c r="BX84">
        <v>159.80265</v>
      </c>
      <c r="BY84">
        <v>123.32674</v>
      </c>
      <c r="BZ84">
        <v>125.95636</v>
      </c>
      <c r="CA84">
        <v>137.85681</v>
      </c>
      <c r="CB84">
        <v>146.79015</v>
      </c>
      <c r="CC84">
        <v>129.50142</v>
      </c>
      <c r="CD84">
        <v>123.86843</v>
      </c>
      <c r="CE84">
        <v>119.178</v>
      </c>
      <c r="CF84">
        <v>105.6444</v>
      </c>
    </row>
    <row r="85" spans="1:84" ht="12.75">
      <c r="A85" t="s">
        <v>84</v>
      </c>
      <c r="B85" s="1">
        <v>73.502035</v>
      </c>
      <c r="C85" s="1">
        <v>75.038415</v>
      </c>
      <c r="D85" s="1">
        <v>79.66021</v>
      </c>
      <c r="E85" s="1">
        <v>80.433561</v>
      </c>
      <c r="F85" s="1">
        <v>85.131713</v>
      </c>
      <c r="G85" s="1">
        <v>88.689683</v>
      </c>
      <c r="H85" s="1">
        <v>90.066588</v>
      </c>
      <c r="I85" s="1">
        <v>89.926017</v>
      </c>
      <c r="J85" s="1">
        <v>89.41154</v>
      </c>
      <c r="K85" s="1">
        <v>87.594709</v>
      </c>
      <c r="L85" s="1">
        <v>88.661824</v>
      </c>
      <c r="M85" s="1">
        <v>90.741173</v>
      </c>
      <c r="N85" s="1">
        <v>103.10198</v>
      </c>
      <c r="O85" s="1">
        <v>112.16896</v>
      </c>
      <c r="P85" s="1">
        <v>114.54098</v>
      </c>
      <c r="Q85" s="1">
        <v>123.07671</v>
      </c>
      <c r="R85" s="1">
        <v>128.40803</v>
      </c>
      <c r="S85" s="1">
        <v>133.71249</v>
      </c>
      <c r="T85" s="1">
        <v>135.51374</v>
      </c>
      <c r="U85" s="1">
        <v>143.19249</v>
      </c>
      <c r="V85" s="1">
        <v>144.81096</v>
      </c>
      <c r="W85" s="1">
        <v>122.49017</v>
      </c>
      <c r="X85" s="1">
        <v>98.15501</v>
      </c>
      <c r="Y85" s="1">
        <v>84.27349</v>
      </c>
      <c r="Z85" s="1">
        <v>79.312767</v>
      </c>
      <c r="AA85" s="1">
        <v>79.259781</v>
      </c>
      <c r="AB85" s="1">
        <v>98.36577</v>
      </c>
      <c r="AC85" s="1">
        <v>116.01503</v>
      </c>
      <c r="AD85" s="1">
        <v>123.38623</v>
      </c>
      <c r="AE85" s="1">
        <v>122.58432</v>
      </c>
      <c r="AF85" s="1">
        <v>137.77424</v>
      </c>
      <c r="AG85" s="1">
        <v>136.5264</v>
      </c>
      <c r="AH85" s="1">
        <v>139.93178</v>
      </c>
      <c r="AI85" s="1">
        <v>106.60653</v>
      </c>
      <c r="AJ85" s="1">
        <v>105.31915</v>
      </c>
      <c r="AK85" s="1">
        <v>113.45446</v>
      </c>
      <c r="AL85" s="1">
        <v>119.10102</v>
      </c>
      <c r="AM85" s="1">
        <v>105.29391</v>
      </c>
      <c r="AN85" s="1">
        <v>103.40558</v>
      </c>
      <c r="AO85" s="1">
        <v>102.70514</v>
      </c>
      <c r="AP85" s="1">
        <v>91.412309</v>
      </c>
      <c r="AQ85" s="1"/>
      <c r="AR85">
        <v>66.287059</v>
      </c>
      <c r="AS85">
        <v>69.684341</v>
      </c>
      <c r="AT85">
        <v>65.553199</v>
      </c>
      <c r="AU85">
        <v>95.42486</v>
      </c>
      <c r="AV85">
        <v>66.503689</v>
      </c>
      <c r="AW85">
        <v>62.855837</v>
      </c>
      <c r="AX85">
        <v>71.516226</v>
      </c>
      <c r="AY85">
        <v>62.681658</v>
      </c>
      <c r="AZ85">
        <v>64.144998</v>
      </c>
      <c r="BA85">
        <v>56.228808</v>
      </c>
      <c r="BB85">
        <v>46.879062</v>
      </c>
      <c r="BC85">
        <v>47.915599</v>
      </c>
      <c r="BD85">
        <v>39.454257</v>
      </c>
      <c r="BE85">
        <v>51.076662</v>
      </c>
      <c r="BF85">
        <v>52.362987</v>
      </c>
      <c r="BG85">
        <v>54.960265</v>
      </c>
      <c r="BH85">
        <v>52.988129</v>
      </c>
      <c r="BI85">
        <v>52.815492</v>
      </c>
      <c r="BJ85">
        <v>55.792823</v>
      </c>
      <c r="BK85">
        <v>63.088085</v>
      </c>
      <c r="BL85">
        <v>65.641397</v>
      </c>
      <c r="BM85">
        <v>78.490724</v>
      </c>
      <c r="BN85">
        <v>72.684881</v>
      </c>
      <c r="BO85">
        <v>79.442813</v>
      </c>
      <c r="BP85">
        <v>82.189393</v>
      </c>
      <c r="BQ85">
        <v>74.15192</v>
      </c>
      <c r="BR85">
        <v>101.51868</v>
      </c>
      <c r="BS85">
        <v>113.46509</v>
      </c>
      <c r="BT85">
        <v>50.152892</v>
      </c>
      <c r="BU85">
        <v>57.274211</v>
      </c>
      <c r="BV85">
        <v>65.760998</v>
      </c>
      <c r="BW85">
        <v>72.419205</v>
      </c>
      <c r="BX85">
        <v>74.643092</v>
      </c>
      <c r="BY85">
        <v>76.777323</v>
      </c>
      <c r="BZ85">
        <v>90.453377</v>
      </c>
      <c r="CA85">
        <v>89.574254</v>
      </c>
      <c r="CB85">
        <v>98.120585</v>
      </c>
      <c r="CC85">
        <v>111.26674</v>
      </c>
      <c r="CD85">
        <v>108.19367</v>
      </c>
      <c r="CE85">
        <v>116.88581</v>
      </c>
      <c r="CF85">
        <v>121.90304</v>
      </c>
    </row>
    <row r="86" spans="1:84" ht="12.75">
      <c r="A86" t="s">
        <v>591</v>
      </c>
      <c r="B86" s="1">
        <v>40.629796</v>
      </c>
      <c r="C86" s="1">
        <v>43.281367</v>
      </c>
      <c r="D86" s="1">
        <v>46.308915</v>
      </c>
      <c r="E86" s="1">
        <v>48.833518</v>
      </c>
      <c r="F86" s="1">
        <v>50.63597</v>
      </c>
      <c r="G86" s="1">
        <v>51.159093</v>
      </c>
      <c r="H86" s="1">
        <v>51.733875</v>
      </c>
      <c r="I86" s="1">
        <v>51.7578</v>
      </c>
      <c r="J86" s="1">
        <v>51.159712</v>
      </c>
      <c r="K86" s="1">
        <v>50.29019</v>
      </c>
      <c r="L86" s="1">
        <v>52.545401</v>
      </c>
      <c r="M86" s="1">
        <v>59.480494</v>
      </c>
      <c r="N86" s="1">
        <v>70.849315</v>
      </c>
      <c r="O86" s="1">
        <v>87.318739</v>
      </c>
      <c r="P86" s="1">
        <v>87.044198</v>
      </c>
      <c r="Q86" s="1">
        <v>92.214776</v>
      </c>
      <c r="R86" s="1">
        <v>95.831848</v>
      </c>
      <c r="S86" s="1">
        <v>99.235702</v>
      </c>
      <c r="T86" s="1">
        <v>135.42696</v>
      </c>
      <c r="U86" s="1">
        <v>134.85873</v>
      </c>
      <c r="V86" s="1">
        <v>128.84743</v>
      </c>
      <c r="W86" s="1">
        <v>107.96754</v>
      </c>
      <c r="X86" s="1">
        <v>97.541712</v>
      </c>
      <c r="Y86" s="1">
        <v>90.698404</v>
      </c>
      <c r="Z86" s="1">
        <v>84.713576</v>
      </c>
      <c r="AA86" s="1">
        <v>80.310623</v>
      </c>
      <c r="AB86" s="1">
        <v>102.34112</v>
      </c>
      <c r="AC86" s="1">
        <v>125.59814</v>
      </c>
      <c r="AD86" s="1">
        <v>133.49075</v>
      </c>
      <c r="AE86" s="1">
        <v>122.26333</v>
      </c>
      <c r="AF86" s="1">
        <v>137.69094</v>
      </c>
      <c r="AG86" s="1">
        <v>130.92288</v>
      </c>
      <c r="AH86" s="1">
        <v>135.07425</v>
      </c>
      <c r="AI86" s="1">
        <v>123.2851</v>
      </c>
      <c r="AJ86" s="1">
        <v>129.39288</v>
      </c>
      <c r="AK86" s="1">
        <v>143.46157</v>
      </c>
      <c r="AL86" s="1">
        <v>132.64209</v>
      </c>
      <c r="AM86" s="1">
        <v>111.92587</v>
      </c>
      <c r="AN86" s="1">
        <v>108.03214</v>
      </c>
      <c r="AO86" s="1">
        <v>102.07434</v>
      </c>
      <c r="AP86" s="1">
        <v>93.03194</v>
      </c>
      <c r="AQ86" s="1"/>
      <c r="AR86">
        <v>44.854654</v>
      </c>
      <c r="AS86">
        <v>44.032698</v>
      </c>
      <c r="AT86">
        <v>41.192465</v>
      </c>
      <c r="AU86">
        <v>45.874256</v>
      </c>
      <c r="AV86">
        <v>46.792023</v>
      </c>
      <c r="AW86">
        <v>48.548293</v>
      </c>
      <c r="AX86">
        <v>51.547594</v>
      </c>
      <c r="AY86">
        <v>54.570073</v>
      </c>
      <c r="AZ86">
        <v>53.746778</v>
      </c>
      <c r="BA86">
        <v>54.356395</v>
      </c>
      <c r="BB86">
        <v>48.204576</v>
      </c>
      <c r="BC86">
        <v>51.837526</v>
      </c>
      <c r="BD86">
        <v>55.574695</v>
      </c>
      <c r="BE86">
        <v>57.995537</v>
      </c>
      <c r="BF86">
        <v>56.988868</v>
      </c>
      <c r="BG86">
        <v>64.864575</v>
      </c>
      <c r="BH86">
        <v>60.578099</v>
      </c>
      <c r="BI86">
        <v>63.345684</v>
      </c>
      <c r="BJ86">
        <v>66.67926</v>
      </c>
      <c r="BK86">
        <v>34.930934</v>
      </c>
      <c r="BL86">
        <v>36.881769</v>
      </c>
      <c r="BM86">
        <v>29.5696</v>
      </c>
      <c r="BN86">
        <v>25.847698</v>
      </c>
      <c r="BO86">
        <v>32.210441</v>
      </c>
      <c r="BP86">
        <v>32.436252</v>
      </c>
      <c r="BQ86">
        <v>28.19532</v>
      </c>
      <c r="BR86">
        <v>30.843731</v>
      </c>
      <c r="BS86">
        <v>34.925225</v>
      </c>
      <c r="BT86">
        <v>35.286574</v>
      </c>
      <c r="BU86">
        <v>33.822964</v>
      </c>
      <c r="BV86">
        <v>39.283943</v>
      </c>
      <c r="BW86">
        <v>36.59444</v>
      </c>
      <c r="BX86">
        <v>34.942393</v>
      </c>
      <c r="BY86">
        <v>33.893668</v>
      </c>
      <c r="BZ86">
        <v>20.106296</v>
      </c>
      <c r="CA86">
        <v>25.932061</v>
      </c>
      <c r="CB86">
        <v>28.244533</v>
      </c>
      <c r="CC86">
        <v>24.061441</v>
      </c>
      <c r="CD86">
        <v>25.78619</v>
      </c>
      <c r="CE86">
        <v>23.908281</v>
      </c>
      <c r="CF86">
        <v>21.679478</v>
      </c>
    </row>
    <row r="87" spans="1:84" ht="12.75">
      <c r="A87" t="s">
        <v>86</v>
      </c>
      <c r="B87" s="1">
        <v>60.548962</v>
      </c>
      <c r="C87" s="1">
        <v>55.126846</v>
      </c>
      <c r="D87" s="1">
        <v>54.5055</v>
      </c>
      <c r="E87" s="1">
        <v>54.574676</v>
      </c>
      <c r="F87" s="1">
        <v>50.397044</v>
      </c>
      <c r="G87" s="1">
        <v>51.167531</v>
      </c>
      <c r="H87" s="1">
        <v>49.851276</v>
      </c>
      <c r="I87" s="1">
        <v>54.023285</v>
      </c>
      <c r="J87" s="1">
        <v>52.41995</v>
      </c>
      <c r="K87" s="1">
        <v>51.862423</v>
      </c>
      <c r="L87" s="1">
        <v>65.548687</v>
      </c>
      <c r="M87" s="1">
        <v>69.418182</v>
      </c>
      <c r="N87" s="1">
        <v>83.708075</v>
      </c>
      <c r="O87" s="1">
        <v>55.173343</v>
      </c>
      <c r="P87" s="1">
        <v>120.78783</v>
      </c>
      <c r="Q87" s="1">
        <v>101.71567</v>
      </c>
      <c r="R87" s="1">
        <v>104.44193</v>
      </c>
      <c r="S87" s="1">
        <v>106.98919</v>
      </c>
      <c r="T87" s="1">
        <v>106.47932</v>
      </c>
      <c r="U87" s="1">
        <v>112.40036</v>
      </c>
      <c r="V87" s="1">
        <v>117.8433</v>
      </c>
      <c r="W87" s="1">
        <v>115.25625</v>
      </c>
      <c r="X87" s="1">
        <v>109.8949</v>
      </c>
      <c r="Y87" s="1">
        <v>107.18751</v>
      </c>
      <c r="Z87" s="1">
        <v>108.69111</v>
      </c>
      <c r="AA87" s="1">
        <v>110.72879</v>
      </c>
      <c r="AB87" s="1">
        <v>137.06462</v>
      </c>
      <c r="AC87" s="1">
        <v>207.15917</v>
      </c>
      <c r="AD87" s="1">
        <v>81.01852</v>
      </c>
      <c r="AE87" s="1">
        <v>110.96463</v>
      </c>
      <c r="AF87" s="1">
        <v>120.09626</v>
      </c>
      <c r="AG87" s="1">
        <v>148.79314</v>
      </c>
      <c r="AH87" s="1">
        <v>175.4347</v>
      </c>
      <c r="AI87" s="1">
        <v>210.07922</v>
      </c>
      <c r="AJ87" s="1">
        <v>243.74531</v>
      </c>
      <c r="AK87" s="1">
        <v>245.67953</v>
      </c>
      <c r="AL87" s="1">
        <v>285.65168</v>
      </c>
      <c r="AM87" s="1">
        <v>273.42807</v>
      </c>
      <c r="AN87" s="1">
        <v>278.48942</v>
      </c>
      <c r="AO87" s="1">
        <v>271.65285</v>
      </c>
      <c r="AP87" s="1">
        <v>318.79352</v>
      </c>
      <c r="AQ87" s="1"/>
      <c r="AR87">
        <v>33.842126</v>
      </c>
      <c r="AS87">
        <v>29.257355</v>
      </c>
      <c r="AT87">
        <v>30.962453</v>
      </c>
      <c r="AU87">
        <v>32.926572</v>
      </c>
      <c r="AV87">
        <v>33.683016</v>
      </c>
      <c r="AW87">
        <v>33.445906</v>
      </c>
      <c r="AX87">
        <v>30.966183</v>
      </c>
      <c r="AY87">
        <v>29.453263</v>
      </c>
      <c r="AZ87">
        <v>26.986238</v>
      </c>
      <c r="BA87">
        <v>25.648581</v>
      </c>
      <c r="BB87">
        <v>20.64705</v>
      </c>
      <c r="BC87">
        <v>36.697374</v>
      </c>
      <c r="BD87">
        <v>40.254222</v>
      </c>
      <c r="BE87">
        <v>42.992333</v>
      </c>
      <c r="BF87">
        <v>26.689669</v>
      </c>
      <c r="BG87">
        <v>65.88191</v>
      </c>
      <c r="BH87">
        <v>35.164511</v>
      </c>
      <c r="BI87">
        <v>47.483847</v>
      </c>
      <c r="BJ87">
        <v>36.721374</v>
      </c>
      <c r="BK87">
        <v>41.784064</v>
      </c>
      <c r="BL87">
        <v>47.533658</v>
      </c>
      <c r="BM87">
        <v>39.300076</v>
      </c>
      <c r="BN87">
        <v>31.031032</v>
      </c>
      <c r="BO87">
        <v>27.593412</v>
      </c>
      <c r="BP87">
        <v>24.532253</v>
      </c>
      <c r="BQ87">
        <v>23.49938</v>
      </c>
      <c r="BR87">
        <v>33.071499</v>
      </c>
      <c r="BS87">
        <v>38.494871</v>
      </c>
      <c r="BT87">
        <v>37.205169</v>
      </c>
      <c r="BU87">
        <v>34.401689</v>
      </c>
      <c r="BV87">
        <v>37.211603</v>
      </c>
      <c r="BW87">
        <v>34.383035</v>
      </c>
      <c r="BX87">
        <v>37.092891</v>
      </c>
      <c r="BY87">
        <v>31.336405</v>
      </c>
      <c r="BZ87">
        <v>32.197495</v>
      </c>
      <c r="CA87">
        <v>41.012376</v>
      </c>
      <c r="CB87">
        <v>44.118864</v>
      </c>
      <c r="CC87">
        <v>39.694127</v>
      </c>
      <c r="CD87">
        <v>36.007969</v>
      </c>
      <c r="CE87">
        <v>34.515841</v>
      </c>
      <c r="CF87">
        <v>31.188432</v>
      </c>
    </row>
    <row r="88" spans="1:84" ht="12.75">
      <c r="A88" t="s">
        <v>592</v>
      </c>
      <c r="B88" s="1">
        <v>53.969345</v>
      </c>
      <c r="C88" s="1">
        <v>53.133316</v>
      </c>
      <c r="D88" s="1">
        <v>52.902223</v>
      </c>
      <c r="E88" s="1">
        <v>53.668717</v>
      </c>
      <c r="F88" s="1">
        <v>55.617144</v>
      </c>
      <c r="G88" s="1">
        <v>55.332172</v>
      </c>
      <c r="H88" s="1">
        <v>56.666171</v>
      </c>
      <c r="I88" s="1">
        <v>57.806716</v>
      </c>
      <c r="J88" s="1">
        <v>55.328097</v>
      </c>
      <c r="K88" s="1">
        <v>54.089716</v>
      </c>
      <c r="L88" s="1">
        <v>55.550796</v>
      </c>
      <c r="M88" s="1">
        <v>56.231592</v>
      </c>
      <c r="N88" s="1">
        <v>64.532198</v>
      </c>
      <c r="O88" s="1">
        <v>65.941444</v>
      </c>
      <c r="P88" s="1">
        <v>67.766645</v>
      </c>
      <c r="Q88" s="1">
        <v>74.745931</v>
      </c>
      <c r="R88" s="1">
        <v>75.309821</v>
      </c>
      <c r="S88" s="1">
        <v>84.901217</v>
      </c>
      <c r="T88" s="1">
        <v>94.656315</v>
      </c>
      <c r="U88" s="1">
        <v>87.814832</v>
      </c>
      <c r="V88" s="1">
        <v>93.448958</v>
      </c>
      <c r="W88" s="1">
        <v>102.01467</v>
      </c>
      <c r="X88" s="1">
        <v>82.0756</v>
      </c>
      <c r="Y88" s="1">
        <v>74.536306</v>
      </c>
      <c r="Z88" s="1">
        <v>55.700827</v>
      </c>
      <c r="AA88" s="1">
        <v>57.879846</v>
      </c>
      <c r="AB88" s="1">
        <v>63.140602</v>
      </c>
      <c r="AC88" s="1">
        <v>54.936468</v>
      </c>
      <c r="AD88" s="1">
        <v>72.74324</v>
      </c>
      <c r="AE88" s="1">
        <v>71.037801</v>
      </c>
      <c r="AF88" s="1">
        <v>73.385688</v>
      </c>
      <c r="AG88" s="1">
        <v>77.176517</v>
      </c>
      <c r="AH88" s="1">
        <v>82.442499</v>
      </c>
      <c r="AI88" s="1">
        <v>67.644915</v>
      </c>
      <c r="AJ88" s="1">
        <v>69.856904</v>
      </c>
      <c r="AK88" s="1">
        <v>76.097727</v>
      </c>
      <c r="AL88" s="1">
        <v>85.324897</v>
      </c>
      <c r="AM88" s="1">
        <v>81.015405</v>
      </c>
      <c r="AN88" s="1">
        <v>81.75408</v>
      </c>
      <c r="AO88" s="1">
        <v>96.584741</v>
      </c>
      <c r="AP88" s="1">
        <v>103.08182</v>
      </c>
      <c r="AQ88" s="1"/>
      <c r="AR88">
        <v>40.806829</v>
      </c>
      <c r="AS88">
        <v>42.69428</v>
      </c>
      <c r="AT88">
        <v>42.334</v>
      </c>
      <c r="AU88">
        <v>41.649261</v>
      </c>
      <c r="AV88">
        <v>42.303924</v>
      </c>
      <c r="AW88">
        <v>44.086671</v>
      </c>
      <c r="AX88">
        <v>46.512525</v>
      </c>
      <c r="AY88">
        <v>43.670221</v>
      </c>
      <c r="AZ88">
        <v>40.351482</v>
      </c>
      <c r="BA88">
        <v>40.68357</v>
      </c>
      <c r="BB88">
        <v>37.737006</v>
      </c>
      <c r="BC88">
        <v>38.452251</v>
      </c>
      <c r="BD88">
        <v>38.210797</v>
      </c>
      <c r="BE88">
        <v>41.609484</v>
      </c>
      <c r="BF88">
        <v>48.033766</v>
      </c>
      <c r="BG88">
        <v>46.088904</v>
      </c>
      <c r="BH88">
        <v>46.40109</v>
      </c>
      <c r="BI88">
        <v>48.199727</v>
      </c>
      <c r="BJ88">
        <v>50.713979</v>
      </c>
      <c r="BK88">
        <v>48.546976</v>
      </c>
      <c r="BL88">
        <v>48.21624</v>
      </c>
      <c r="BM88">
        <v>46.96604</v>
      </c>
      <c r="BN88">
        <v>44.468935</v>
      </c>
      <c r="BO88">
        <v>42.877361</v>
      </c>
      <c r="BP88">
        <v>40.372433</v>
      </c>
      <c r="BQ88">
        <v>36.603237</v>
      </c>
      <c r="BR88">
        <v>36.685061</v>
      </c>
      <c r="BS88">
        <v>37.888365</v>
      </c>
      <c r="BT88">
        <v>38.511721</v>
      </c>
      <c r="BU88">
        <v>38.881329</v>
      </c>
      <c r="BV88">
        <v>40.154217</v>
      </c>
      <c r="BW88">
        <v>40.728733</v>
      </c>
      <c r="BX88">
        <v>41.489675</v>
      </c>
      <c r="BY88">
        <v>42.072571</v>
      </c>
      <c r="BZ88">
        <v>44.53783</v>
      </c>
      <c r="CA88">
        <v>46.039613</v>
      </c>
      <c r="CB88">
        <v>45.432541</v>
      </c>
      <c r="CC88">
        <v>38.053276</v>
      </c>
      <c r="CD88">
        <v>31.14372</v>
      </c>
      <c r="CE88">
        <v>33.220973</v>
      </c>
      <c r="CF88">
        <v>32.8168</v>
      </c>
    </row>
    <row r="89" spans="1:84" ht="12.75">
      <c r="A89" t="s">
        <v>593</v>
      </c>
      <c r="B89" s="1">
        <v>29.413131</v>
      </c>
      <c r="C89" s="1">
        <v>29.470822</v>
      </c>
      <c r="D89" s="1">
        <v>30.797708</v>
      </c>
      <c r="E89" s="1">
        <v>30.207462</v>
      </c>
      <c r="F89" s="1">
        <v>29.752478</v>
      </c>
      <c r="G89" s="1">
        <v>29.682589</v>
      </c>
      <c r="H89" s="1">
        <v>30.804721</v>
      </c>
      <c r="I89" s="1">
        <v>29.551131</v>
      </c>
      <c r="J89" s="1">
        <v>29.578987</v>
      </c>
      <c r="K89" s="1">
        <v>27.192405</v>
      </c>
      <c r="L89" s="1">
        <v>25.703805</v>
      </c>
      <c r="M89" s="1">
        <v>25.24604</v>
      </c>
      <c r="N89" s="1">
        <v>26.290607</v>
      </c>
      <c r="O89" s="1">
        <v>29.911105</v>
      </c>
      <c r="P89" s="1">
        <v>35.407109</v>
      </c>
      <c r="Q89" s="1">
        <v>33.581452</v>
      </c>
      <c r="R89" s="1">
        <v>33.101626</v>
      </c>
      <c r="S89" s="1">
        <v>33.032901</v>
      </c>
      <c r="T89" s="1">
        <v>33.094378</v>
      </c>
      <c r="U89" s="1">
        <v>35.30239</v>
      </c>
      <c r="V89" s="1">
        <v>40.683306</v>
      </c>
      <c r="W89" s="1">
        <v>37.986267</v>
      </c>
      <c r="X89" s="1">
        <v>35.166602</v>
      </c>
      <c r="Y89" s="1">
        <v>34.752597</v>
      </c>
      <c r="Z89" s="1">
        <v>33.675619</v>
      </c>
      <c r="AA89" s="1">
        <v>30.078625</v>
      </c>
      <c r="AB89" s="1">
        <v>31.333887</v>
      </c>
      <c r="AC89" s="1">
        <v>32.537455</v>
      </c>
      <c r="AD89" s="1">
        <v>34.689294</v>
      </c>
      <c r="AE89" s="1">
        <v>36.205126</v>
      </c>
      <c r="AF89" s="1">
        <v>37.635021</v>
      </c>
      <c r="AG89" s="1">
        <v>37.444593</v>
      </c>
      <c r="AH89" s="1">
        <v>38.07261</v>
      </c>
      <c r="AI89" s="1">
        <v>38.768256</v>
      </c>
      <c r="AJ89" s="1">
        <v>40.026778</v>
      </c>
      <c r="AK89" s="1">
        <v>42.133607</v>
      </c>
      <c r="AL89" s="1">
        <v>42.903271</v>
      </c>
      <c r="AM89" s="1">
        <v>36.381548</v>
      </c>
      <c r="AN89" s="1">
        <v>33.435688</v>
      </c>
      <c r="AO89" s="1">
        <v>33.554022</v>
      </c>
      <c r="AP89" s="1">
        <v>32.520737</v>
      </c>
      <c r="AQ89" s="1"/>
      <c r="AR89">
        <v>61.294336</v>
      </c>
      <c r="AS89">
        <v>56.562518</v>
      </c>
      <c r="AT89">
        <v>59.206563</v>
      </c>
      <c r="AU89">
        <v>58.572997</v>
      </c>
      <c r="AV89">
        <v>58.580385</v>
      </c>
      <c r="AW89">
        <v>65.533501</v>
      </c>
      <c r="AX89">
        <v>54.165384</v>
      </c>
      <c r="AY89">
        <v>52.93151</v>
      </c>
      <c r="AZ89">
        <v>48.106594</v>
      </c>
      <c r="BA89">
        <v>47.050279</v>
      </c>
      <c r="BB89">
        <v>46.792194</v>
      </c>
      <c r="BC89">
        <v>47.601722</v>
      </c>
      <c r="BD89">
        <v>51.626218</v>
      </c>
      <c r="BE89">
        <v>55.730213</v>
      </c>
      <c r="BF89">
        <v>59.425052</v>
      </c>
      <c r="BG89">
        <v>60.599169</v>
      </c>
      <c r="BH89">
        <v>56.351054</v>
      </c>
      <c r="BI89">
        <v>59.729135</v>
      </c>
      <c r="BJ89">
        <v>61.831545</v>
      </c>
      <c r="BK89">
        <v>65.015829</v>
      </c>
      <c r="BL89">
        <v>72.231503</v>
      </c>
      <c r="BM89">
        <v>77.559973</v>
      </c>
      <c r="BN89">
        <v>69.642836</v>
      </c>
      <c r="BO89">
        <v>71.961004</v>
      </c>
      <c r="BP89">
        <v>51.37823</v>
      </c>
      <c r="BQ89">
        <v>68.583152</v>
      </c>
      <c r="BR89">
        <v>45.263113</v>
      </c>
      <c r="BS89">
        <v>49.052913</v>
      </c>
      <c r="BT89">
        <v>50.447343</v>
      </c>
      <c r="BU89">
        <v>46.215016</v>
      </c>
      <c r="BV89">
        <v>39.456242</v>
      </c>
      <c r="BW89">
        <v>36.851572</v>
      </c>
      <c r="BX89">
        <v>45.088966</v>
      </c>
      <c r="BY89">
        <v>37.907114</v>
      </c>
      <c r="BZ89">
        <v>43.997525</v>
      </c>
      <c r="CA89">
        <v>43.438594</v>
      </c>
      <c r="CB89">
        <v>44.492215</v>
      </c>
      <c r="CC89">
        <v>44.878032</v>
      </c>
      <c r="CD89">
        <v>49.436853</v>
      </c>
      <c r="CE89">
        <v>40.317162</v>
      </c>
      <c r="CF89">
        <v>35.690275</v>
      </c>
    </row>
    <row r="90" spans="1:84" ht="12.75">
      <c r="A90" t="s">
        <v>594</v>
      </c>
      <c r="B90" s="1">
        <v>92.858101</v>
      </c>
      <c r="C90" s="1">
        <v>92.047676</v>
      </c>
      <c r="D90" s="1">
        <v>96.942752</v>
      </c>
      <c r="E90" s="1">
        <v>101.68241</v>
      </c>
      <c r="F90" s="1">
        <v>100.40746</v>
      </c>
      <c r="G90" s="1">
        <v>100.2485</v>
      </c>
      <c r="H90" s="1">
        <v>95.923172</v>
      </c>
      <c r="I90" s="1">
        <v>96.829102</v>
      </c>
      <c r="J90" s="1">
        <v>96.014433</v>
      </c>
      <c r="K90" s="1">
        <v>96.730006</v>
      </c>
      <c r="L90" s="1">
        <v>90.330834</v>
      </c>
      <c r="M90" s="1">
        <v>111.35446</v>
      </c>
      <c r="N90" s="1">
        <v>126.88638</v>
      </c>
      <c r="O90" s="1">
        <v>146.20155</v>
      </c>
      <c r="P90" s="1">
        <v>134.53708</v>
      </c>
      <c r="Q90" s="1">
        <v>152.4118</v>
      </c>
      <c r="R90" s="1">
        <v>161.26458</v>
      </c>
      <c r="S90" s="1">
        <v>150.60507</v>
      </c>
      <c r="T90" s="1">
        <v>194.97406</v>
      </c>
      <c r="U90" s="1">
        <v>191.53779</v>
      </c>
      <c r="V90" s="1">
        <v>199.809</v>
      </c>
      <c r="W90" s="1">
        <v>134.65271</v>
      </c>
      <c r="X90" s="1">
        <v>114.5704</v>
      </c>
      <c r="Y90" s="1">
        <v>126.19724</v>
      </c>
      <c r="Z90" s="1">
        <v>84.060856</v>
      </c>
      <c r="AA90" s="1">
        <v>78.814707</v>
      </c>
      <c r="AB90" s="1">
        <v>94.028377</v>
      </c>
      <c r="AC90" s="1">
        <v>105.81874</v>
      </c>
      <c r="AD90" s="1">
        <v>105.18775</v>
      </c>
      <c r="AE90" s="1">
        <v>100.56785</v>
      </c>
      <c r="AF90" s="1">
        <v>152.2796</v>
      </c>
      <c r="AG90" s="1">
        <v>143.07549</v>
      </c>
      <c r="AH90" s="1">
        <v>153.37518</v>
      </c>
      <c r="AI90" s="1">
        <v>136.6768</v>
      </c>
      <c r="AJ90" s="1">
        <v>49.063</v>
      </c>
      <c r="AK90" s="1">
        <v>60.524183</v>
      </c>
      <c r="AL90" s="1">
        <v>53.189803</v>
      </c>
      <c r="AM90" s="1">
        <v>56.75649</v>
      </c>
      <c r="AN90" s="1">
        <v>55.015003</v>
      </c>
      <c r="AO90" s="1">
        <v>54.203566</v>
      </c>
      <c r="AP90" s="1">
        <v>48.400672</v>
      </c>
      <c r="AQ90" s="1"/>
      <c r="AS90">
        <v>30.41557</v>
      </c>
      <c r="AT90">
        <v>30.445641</v>
      </c>
      <c r="AU90">
        <v>33.900222</v>
      </c>
      <c r="AV90">
        <v>33.184629</v>
      </c>
      <c r="AW90">
        <v>28.120064</v>
      </c>
      <c r="AX90">
        <v>29.180921</v>
      </c>
      <c r="AY90">
        <v>30.995852</v>
      </c>
      <c r="AZ90">
        <v>30.168207</v>
      </c>
      <c r="BA90">
        <v>28.269322</v>
      </c>
      <c r="BB90">
        <v>33.464674</v>
      </c>
      <c r="BC90">
        <v>34.441779</v>
      </c>
      <c r="BD90">
        <v>38.076687</v>
      </c>
      <c r="BE90">
        <v>39.847293</v>
      </c>
      <c r="BF90">
        <v>41.610853</v>
      </c>
      <c r="BG90">
        <v>40.776424</v>
      </c>
      <c r="BH90">
        <v>38.882584</v>
      </c>
      <c r="BI90">
        <v>39.853943</v>
      </c>
      <c r="BJ90">
        <v>40.668872</v>
      </c>
      <c r="BK90">
        <v>40.941211</v>
      </c>
      <c r="BL90">
        <v>42.460663</v>
      </c>
      <c r="BM90">
        <v>34.899777</v>
      </c>
      <c r="BN90">
        <v>31.156731</v>
      </c>
      <c r="BO90">
        <v>27.399005</v>
      </c>
      <c r="BP90">
        <v>25.084713</v>
      </c>
      <c r="BQ90">
        <v>24.274488</v>
      </c>
      <c r="BR90">
        <v>26.577834</v>
      </c>
      <c r="BS90">
        <v>26.218674</v>
      </c>
      <c r="BT90">
        <v>26.784828</v>
      </c>
      <c r="BU90">
        <v>26.205354</v>
      </c>
      <c r="BV90">
        <v>26.36722</v>
      </c>
      <c r="BW90">
        <v>25.432847</v>
      </c>
      <c r="BX90">
        <v>27.720145</v>
      </c>
      <c r="BY90">
        <v>27.129894</v>
      </c>
      <c r="BZ90">
        <v>27.649475</v>
      </c>
      <c r="CA90">
        <v>30.530423</v>
      </c>
      <c r="CB90">
        <v>30.406191</v>
      </c>
      <c r="CC90">
        <v>26.026079</v>
      </c>
      <c r="CD90">
        <v>25.621977</v>
      </c>
      <c r="CE90">
        <v>24.854989</v>
      </c>
      <c r="CF90">
        <v>21.976469</v>
      </c>
    </row>
    <row r="91" spans="1:84" ht="12.75">
      <c r="A91" t="s">
        <v>90</v>
      </c>
      <c r="B91" s="1">
        <v>136.02206</v>
      </c>
      <c r="C91" s="1">
        <v>136.19365</v>
      </c>
      <c r="D91" s="1">
        <v>142.53681</v>
      </c>
      <c r="E91" s="1">
        <v>146.64067</v>
      </c>
      <c r="F91" s="1">
        <v>146.91188</v>
      </c>
      <c r="G91" s="1">
        <v>147.07561</v>
      </c>
      <c r="H91" s="1">
        <v>143.38643</v>
      </c>
      <c r="I91" s="1">
        <v>146.21836</v>
      </c>
      <c r="J91" s="1">
        <v>137.72187</v>
      </c>
      <c r="K91" s="1">
        <v>146.8547</v>
      </c>
      <c r="L91" s="1">
        <v>147.62426</v>
      </c>
      <c r="M91" s="1">
        <v>130.55296</v>
      </c>
      <c r="N91" s="1">
        <v>161.11129</v>
      </c>
      <c r="O91" s="1">
        <v>169.77418</v>
      </c>
      <c r="P91" s="1">
        <v>139.84582</v>
      </c>
      <c r="Q91" s="1">
        <v>154.36777</v>
      </c>
      <c r="R91" s="1">
        <v>118.95894</v>
      </c>
      <c r="S91" s="1">
        <v>150.02916</v>
      </c>
      <c r="T91" s="1">
        <v>140.8569</v>
      </c>
      <c r="U91" s="1">
        <v>157.48053</v>
      </c>
      <c r="V91" s="1">
        <v>169.16776</v>
      </c>
      <c r="W91" s="1">
        <v>190.88704</v>
      </c>
      <c r="X91" s="1">
        <v>203.57586</v>
      </c>
      <c r="Y91" s="1">
        <v>187.3177</v>
      </c>
      <c r="Z91" s="1">
        <v>174.88675</v>
      </c>
      <c r="AA91" s="1">
        <v>123.57698</v>
      </c>
      <c r="AB91" s="1">
        <v>103.80288</v>
      </c>
      <c r="AC91" s="1">
        <v>114.19643</v>
      </c>
      <c r="AD91" s="1">
        <v>105.60366</v>
      </c>
      <c r="AE91" s="1">
        <v>105.47405</v>
      </c>
      <c r="AF91" s="1">
        <v>122.25035</v>
      </c>
      <c r="AG91" s="1">
        <v>129.2816</v>
      </c>
      <c r="AH91" s="1">
        <v>113.57738</v>
      </c>
      <c r="AI91" s="1">
        <v>113.58033</v>
      </c>
      <c r="AJ91" s="1">
        <v>73.396576</v>
      </c>
      <c r="AK91" s="1">
        <v>74.78908</v>
      </c>
      <c r="AL91" s="1">
        <v>76.293218</v>
      </c>
      <c r="AM91" s="1">
        <v>112.09162</v>
      </c>
      <c r="AN91" s="1">
        <v>112.05158</v>
      </c>
      <c r="AO91" s="1">
        <v>118.50648</v>
      </c>
      <c r="AP91" s="1">
        <v>110.84682</v>
      </c>
      <c r="AQ91" s="1"/>
      <c r="AR91">
        <v>75.068857</v>
      </c>
      <c r="AS91">
        <v>41.471509</v>
      </c>
      <c r="AT91">
        <v>45.732872</v>
      </c>
      <c r="AU91">
        <v>47.99643</v>
      </c>
      <c r="AV91">
        <v>48.148378</v>
      </c>
      <c r="AW91">
        <v>49.415615</v>
      </c>
      <c r="AX91">
        <v>50.605054</v>
      </c>
      <c r="AY91">
        <v>52.79111</v>
      </c>
      <c r="AZ91">
        <v>52.512729</v>
      </c>
      <c r="BA91">
        <v>53.817622</v>
      </c>
      <c r="BB91">
        <v>42.913749</v>
      </c>
      <c r="BC91">
        <v>37.315569</v>
      </c>
      <c r="BD91">
        <v>42.392798</v>
      </c>
      <c r="BE91">
        <v>48.643928</v>
      </c>
      <c r="BF91">
        <v>67.852907</v>
      </c>
      <c r="BG91">
        <v>70.02588</v>
      </c>
      <c r="BH91">
        <v>66.594782</v>
      </c>
      <c r="BI91">
        <v>61.503187</v>
      </c>
      <c r="BJ91">
        <v>65.189744</v>
      </c>
      <c r="BK91">
        <v>83.884836</v>
      </c>
      <c r="BL91">
        <v>58.752663</v>
      </c>
      <c r="BM91">
        <v>53.126488</v>
      </c>
      <c r="BN91">
        <v>43.289952</v>
      </c>
      <c r="BO91">
        <v>37.685023</v>
      </c>
      <c r="BP91">
        <v>33.427597</v>
      </c>
      <c r="BQ91">
        <v>34.230119</v>
      </c>
      <c r="BR91">
        <v>33.62516</v>
      </c>
      <c r="BS91">
        <v>37.982301</v>
      </c>
      <c r="BT91">
        <v>35.219443</v>
      </c>
      <c r="BU91">
        <v>41.892943</v>
      </c>
      <c r="BV91">
        <v>52.304595</v>
      </c>
      <c r="BW91">
        <v>50.198641</v>
      </c>
      <c r="BX91">
        <v>49.058627</v>
      </c>
      <c r="BY91">
        <v>49.860347</v>
      </c>
      <c r="BZ91">
        <v>37.964909</v>
      </c>
      <c r="CA91">
        <v>46.272654</v>
      </c>
      <c r="CB91">
        <v>42.784336</v>
      </c>
      <c r="CC91">
        <v>40.971832</v>
      </c>
      <c r="CD91">
        <v>42.920749</v>
      </c>
      <c r="CE91">
        <v>41.781727</v>
      </c>
      <c r="CF91">
        <v>41.53539</v>
      </c>
    </row>
    <row r="92" spans="1:84" ht="12.75">
      <c r="A92" t="s">
        <v>616</v>
      </c>
      <c r="B92" s="1"/>
      <c r="C92" s="1">
        <v>32.458694</v>
      </c>
      <c r="D92" s="1">
        <v>34.108856</v>
      </c>
      <c r="E92" s="1">
        <v>34.979785</v>
      </c>
      <c r="F92" s="1">
        <v>33.031584</v>
      </c>
      <c r="G92" s="1">
        <v>34.459924</v>
      </c>
      <c r="H92" s="1">
        <v>32.513963</v>
      </c>
      <c r="I92" s="1">
        <v>31.621689</v>
      </c>
      <c r="J92" s="1">
        <v>31.800784</v>
      </c>
      <c r="K92" s="1">
        <v>32.061982</v>
      </c>
      <c r="L92" s="1">
        <v>33.337359</v>
      </c>
      <c r="M92" s="1">
        <v>36.754103</v>
      </c>
      <c r="N92" s="1">
        <v>39.506546</v>
      </c>
      <c r="O92" s="1">
        <v>51.630771</v>
      </c>
      <c r="P92" s="1">
        <v>59.714841</v>
      </c>
      <c r="Q92" s="1">
        <v>71.430677</v>
      </c>
      <c r="R92" s="1">
        <v>70.77002</v>
      </c>
      <c r="S92" s="1">
        <v>74.872496</v>
      </c>
      <c r="T92" s="1">
        <v>74.226507</v>
      </c>
      <c r="U92" s="1">
        <v>74.662195</v>
      </c>
      <c r="V92" s="1">
        <v>82.933229</v>
      </c>
      <c r="W92" s="1">
        <v>70.565552</v>
      </c>
      <c r="X92" s="1">
        <v>62.09136</v>
      </c>
      <c r="Y92" s="1">
        <v>67.041232</v>
      </c>
      <c r="Z92" s="1">
        <v>64.854118</v>
      </c>
      <c r="AA92" s="1">
        <v>61.433619</v>
      </c>
      <c r="AB92" s="1">
        <v>70.228335</v>
      </c>
      <c r="AC92" s="1">
        <v>66.38041</v>
      </c>
      <c r="AD92" s="1">
        <v>66.897284</v>
      </c>
      <c r="AE92" s="1">
        <v>56.822452</v>
      </c>
      <c r="AF92" s="1">
        <v>76.019733</v>
      </c>
      <c r="AG92" s="1">
        <v>75.630505</v>
      </c>
      <c r="AH92" s="1">
        <v>81.346793</v>
      </c>
      <c r="AI92" s="1">
        <v>65.364024</v>
      </c>
      <c r="AJ92" s="1">
        <v>65.473896</v>
      </c>
      <c r="AK92" s="1">
        <v>72.836369</v>
      </c>
      <c r="AL92" s="1">
        <v>70.913431</v>
      </c>
      <c r="AM92" s="1">
        <v>68.025454</v>
      </c>
      <c r="AN92" s="1">
        <v>69.570548</v>
      </c>
      <c r="AO92" s="1">
        <v>70.163757</v>
      </c>
      <c r="AP92" s="1">
        <v>58.846481</v>
      </c>
      <c r="AQ92" s="1"/>
      <c r="AR92">
        <v>54.008573</v>
      </c>
      <c r="AS92">
        <v>60.540231</v>
      </c>
      <c r="AT92">
        <v>59.23057</v>
      </c>
      <c r="AU92">
        <v>61.385468</v>
      </c>
      <c r="AV92">
        <v>63.58693</v>
      </c>
      <c r="AW92">
        <v>63.995608</v>
      </c>
      <c r="AX92">
        <v>66.181472</v>
      </c>
      <c r="AY92">
        <v>63.228857</v>
      </c>
      <c r="AZ92">
        <v>59.953715</v>
      </c>
      <c r="BA92">
        <v>59.63971</v>
      </c>
      <c r="BB92">
        <v>61.642213</v>
      </c>
      <c r="BC92">
        <v>58.048648</v>
      </c>
      <c r="BD92">
        <v>66.18008</v>
      </c>
      <c r="BE92">
        <v>67.493633</v>
      </c>
      <c r="BF92">
        <v>71.32163</v>
      </c>
      <c r="BG92">
        <v>74.504701</v>
      </c>
      <c r="BH92">
        <v>66.399623</v>
      </c>
      <c r="BI92">
        <v>74.259534</v>
      </c>
      <c r="BJ92">
        <v>79.433171</v>
      </c>
      <c r="BK92">
        <v>81.171553</v>
      </c>
      <c r="BL92">
        <v>89.140107</v>
      </c>
      <c r="BM92">
        <v>99.574741</v>
      </c>
      <c r="BN92">
        <v>104.6492</v>
      </c>
      <c r="BO92">
        <v>99.11061</v>
      </c>
      <c r="BP92">
        <v>80.791597</v>
      </c>
      <c r="BQ92">
        <v>90.887025</v>
      </c>
      <c r="BR92">
        <v>56.650792</v>
      </c>
      <c r="BS92">
        <v>31.255833</v>
      </c>
      <c r="BT92">
        <v>45.552276</v>
      </c>
      <c r="BU92">
        <v>40.255884</v>
      </c>
      <c r="BV92">
        <v>34.194841</v>
      </c>
      <c r="BW92">
        <v>36.636326</v>
      </c>
      <c r="BX92">
        <v>37.93163</v>
      </c>
      <c r="BY92">
        <v>30.397181</v>
      </c>
      <c r="BZ92">
        <v>29.923915</v>
      </c>
      <c r="CA92">
        <v>33.219286</v>
      </c>
      <c r="CB92">
        <v>39.590008</v>
      </c>
      <c r="CC92">
        <v>58.155996</v>
      </c>
      <c r="CD92">
        <v>57.10044</v>
      </c>
      <c r="CE92">
        <v>56.205472</v>
      </c>
      <c r="CF92">
        <v>55.282363</v>
      </c>
    </row>
    <row r="93" spans="1:84" ht="12.75">
      <c r="A93" t="s">
        <v>595</v>
      </c>
      <c r="B93" s="1">
        <v>101.18194</v>
      </c>
      <c r="C93" s="1">
        <v>55.225227</v>
      </c>
      <c r="D93" s="1">
        <v>58.63591</v>
      </c>
      <c r="E93" s="1">
        <v>61.02789</v>
      </c>
      <c r="F93" s="1">
        <v>63.762284</v>
      </c>
      <c r="G93" s="1">
        <v>65.308373</v>
      </c>
      <c r="H93" s="1">
        <v>67.401488</v>
      </c>
      <c r="I93" s="1">
        <v>70.88977</v>
      </c>
      <c r="J93" s="1">
        <v>71.579883</v>
      </c>
      <c r="K93" s="1">
        <v>71.4645</v>
      </c>
      <c r="L93" s="1">
        <v>62.071634</v>
      </c>
      <c r="M93" s="1">
        <v>62.796548</v>
      </c>
      <c r="N93" s="1">
        <v>64.365671</v>
      </c>
      <c r="O93" s="1">
        <v>67.6183</v>
      </c>
      <c r="P93" s="1">
        <v>51.620776</v>
      </c>
      <c r="Q93" s="1">
        <v>57.942814</v>
      </c>
      <c r="R93" s="1">
        <v>61.174616</v>
      </c>
      <c r="S93" s="1">
        <v>99.407426</v>
      </c>
      <c r="T93" s="1">
        <v>118.95821</v>
      </c>
      <c r="U93" s="1">
        <v>144.53114</v>
      </c>
      <c r="V93" s="1">
        <v>108.60717</v>
      </c>
      <c r="W93" s="1">
        <v>76.247975</v>
      </c>
      <c r="X93" s="1">
        <v>71.279366</v>
      </c>
      <c r="Y93" s="1">
        <v>67.253672</v>
      </c>
      <c r="Z93" s="1">
        <v>66.977068</v>
      </c>
      <c r="AA93" s="1">
        <v>67.705702</v>
      </c>
      <c r="AB93" s="1">
        <v>76.913579</v>
      </c>
      <c r="AC93" s="1">
        <v>51.383421</v>
      </c>
      <c r="AD93" s="1">
        <v>61.048831</v>
      </c>
      <c r="AE93" s="1">
        <v>59.910735</v>
      </c>
      <c r="AF93" s="1">
        <v>63.560497</v>
      </c>
      <c r="AG93" s="1">
        <v>56.174857</v>
      </c>
      <c r="AH93" s="1">
        <v>52.070956</v>
      </c>
      <c r="AI93" s="1">
        <v>50.056864</v>
      </c>
      <c r="AJ93" s="1">
        <v>40.503723</v>
      </c>
      <c r="AK93" s="1">
        <v>48.752211</v>
      </c>
      <c r="AL93" s="1">
        <v>58.893841</v>
      </c>
      <c r="AM93" s="1">
        <v>50.428689</v>
      </c>
      <c r="AN93" s="1">
        <v>46.167631</v>
      </c>
      <c r="AO93" s="1">
        <v>36.196344</v>
      </c>
      <c r="AP93" s="1">
        <v>42.317168</v>
      </c>
      <c r="AQ93" s="1"/>
      <c r="AR93">
        <v>72.800472</v>
      </c>
      <c r="AS93">
        <v>76.257454</v>
      </c>
      <c r="AT93">
        <v>73.11985</v>
      </c>
      <c r="AU93">
        <v>77.562215</v>
      </c>
      <c r="AV93">
        <v>80.999518</v>
      </c>
      <c r="AW93">
        <v>89.929328</v>
      </c>
      <c r="AX93">
        <v>82.987194</v>
      </c>
      <c r="AY93">
        <v>81.535283</v>
      </c>
      <c r="AZ93">
        <v>82.788471</v>
      </c>
      <c r="BA93">
        <v>80.694844</v>
      </c>
      <c r="BB93">
        <v>148.57225</v>
      </c>
      <c r="BC93">
        <v>148.67421</v>
      </c>
      <c r="BD93">
        <v>152.79346</v>
      </c>
      <c r="BE93">
        <v>178.24257</v>
      </c>
      <c r="BF93">
        <v>202.4525</v>
      </c>
      <c r="BG93">
        <v>257.54113</v>
      </c>
      <c r="BH93">
        <v>250.39361</v>
      </c>
      <c r="BI93">
        <v>430.44326</v>
      </c>
      <c r="BJ93">
        <v>572.80206</v>
      </c>
      <c r="BK93">
        <v>774.23373</v>
      </c>
      <c r="BL93">
        <v>892.54179</v>
      </c>
      <c r="BM93">
        <v>158.23305</v>
      </c>
      <c r="BN93">
        <v>89.754451</v>
      </c>
      <c r="BO93">
        <v>73.665909</v>
      </c>
      <c r="BP93">
        <v>37.112725</v>
      </c>
      <c r="BQ93">
        <v>39.796989</v>
      </c>
      <c r="BR93">
        <v>47.556009</v>
      </c>
      <c r="BS93">
        <v>46.65747</v>
      </c>
      <c r="BT93">
        <v>52.242235</v>
      </c>
      <c r="BU93">
        <v>51.604026</v>
      </c>
      <c r="BV93">
        <v>37.846251</v>
      </c>
      <c r="BW93">
        <v>26.602475</v>
      </c>
      <c r="BX93">
        <v>24.383253</v>
      </c>
      <c r="BY93">
        <v>29.506124</v>
      </c>
      <c r="BZ93">
        <v>36.887395</v>
      </c>
      <c r="CA93">
        <v>37.618997</v>
      </c>
      <c r="CB93">
        <v>36.760094</v>
      </c>
      <c r="CC93">
        <v>37.756142</v>
      </c>
      <c r="CD93">
        <v>33.680592</v>
      </c>
      <c r="CE93">
        <v>27.78662</v>
      </c>
      <c r="CF93">
        <v>25.478676</v>
      </c>
    </row>
    <row r="94" spans="1:84" ht="12.75">
      <c r="A94" t="s">
        <v>596</v>
      </c>
      <c r="B94" s="1">
        <v>624.10786</v>
      </c>
      <c r="C94" s="1">
        <v>512.64149</v>
      </c>
      <c r="D94" s="1">
        <v>547.04976</v>
      </c>
      <c r="E94" s="1">
        <v>568.72563</v>
      </c>
      <c r="F94" s="1">
        <v>439.44743</v>
      </c>
      <c r="G94" s="1">
        <v>475.84948</v>
      </c>
      <c r="H94" s="1">
        <v>506.53585</v>
      </c>
      <c r="I94" s="1">
        <v>516.56843</v>
      </c>
      <c r="J94" s="1">
        <v>498.47273</v>
      </c>
      <c r="K94" s="1">
        <v>479.25764</v>
      </c>
      <c r="L94" s="1">
        <v>592.36697</v>
      </c>
      <c r="M94" s="1">
        <v>679.5792</v>
      </c>
      <c r="N94" s="1">
        <v>787.09877</v>
      </c>
      <c r="O94" s="1">
        <v>643.50291</v>
      </c>
      <c r="P94" s="1">
        <v>827.62802</v>
      </c>
      <c r="Q94" s="1">
        <v>945.46682</v>
      </c>
      <c r="R94" s="1">
        <v>765.00298</v>
      </c>
      <c r="S94" s="1">
        <v>1091.9688</v>
      </c>
      <c r="T94" s="1">
        <v>1169.9906</v>
      </c>
      <c r="U94" s="1">
        <v>2240.7751</v>
      </c>
      <c r="V94" s="1">
        <v>2615.449</v>
      </c>
      <c r="W94" s="1">
        <v>458.98506</v>
      </c>
      <c r="X94" s="1">
        <v>256.68667</v>
      </c>
      <c r="Y94" s="1">
        <v>198.36197</v>
      </c>
      <c r="Z94" s="1">
        <v>115.49739</v>
      </c>
      <c r="AA94" s="1">
        <v>140.31279</v>
      </c>
      <c r="AB94" s="1">
        <v>149.00315</v>
      </c>
      <c r="AC94" s="1">
        <v>116.76636</v>
      </c>
      <c r="AD94" s="1">
        <v>128.42921</v>
      </c>
      <c r="AE94" s="1">
        <v>146.95591</v>
      </c>
      <c r="AF94" s="1">
        <v>129.71146</v>
      </c>
      <c r="AG94" s="1">
        <v>111.04234</v>
      </c>
      <c r="AH94" s="1">
        <v>119.86328</v>
      </c>
      <c r="AI94" s="1">
        <v>141.68709</v>
      </c>
      <c r="AJ94" s="1">
        <v>170.17018</v>
      </c>
      <c r="AK94" s="1">
        <v>161.96617</v>
      </c>
      <c r="AL94" s="1">
        <v>154.36852</v>
      </c>
      <c r="AM94" s="1">
        <v>163.29777</v>
      </c>
      <c r="AN94" s="1">
        <v>151.51369</v>
      </c>
      <c r="AO94" s="1">
        <v>139.00995</v>
      </c>
      <c r="AP94" s="1">
        <v>126.53709</v>
      </c>
      <c r="AQ94" s="1"/>
      <c r="AR94">
        <v>36.04286</v>
      </c>
      <c r="AS94">
        <v>41.148419</v>
      </c>
      <c r="AT94">
        <v>44.848692</v>
      </c>
      <c r="AU94">
        <v>41.872841</v>
      </c>
      <c r="AV94">
        <v>51.06327</v>
      </c>
      <c r="AW94">
        <v>46.308116</v>
      </c>
      <c r="AX94">
        <v>40.024146</v>
      </c>
      <c r="AY94">
        <v>35.85222</v>
      </c>
      <c r="AZ94">
        <v>36.980231</v>
      </c>
      <c r="BA94">
        <v>40.435846</v>
      </c>
      <c r="BB94">
        <v>45.84465</v>
      </c>
      <c r="BC94">
        <v>47.510955</v>
      </c>
      <c r="BD94">
        <v>36.707856</v>
      </c>
      <c r="BE94">
        <v>49.26456</v>
      </c>
      <c r="BF94">
        <v>63.491119</v>
      </c>
      <c r="BG94">
        <v>47.765675</v>
      </c>
      <c r="BH94">
        <v>45.159729</v>
      </c>
      <c r="BI94">
        <v>50.872914</v>
      </c>
      <c r="BJ94">
        <v>53.875652</v>
      </c>
      <c r="BK94">
        <v>70.871649</v>
      </c>
      <c r="BL94">
        <v>93.455566</v>
      </c>
      <c r="BM94">
        <v>81.264725</v>
      </c>
      <c r="BN94">
        <v>69.247594</v>
      </c>
      <c r="BO94">
        <v>44.552127</v>
      </c>
      <c r="BP94">
        <v>41.997242</v>
      </c>
      <c r="BQ94">
        <v>38.854483</v>
      </c>
      <c r="BR94">
        <v>41.798098</v>
      </c>
      <c r="BS94">
        <v>44.58014</v>
      </c>
      <c r="BT94">
        <v>44.406034</v>
      </c>
      <c r="BU94">
        <v>44.096145</v>
      </c>
      <c r="BV94">
        <v>47.170274</v>
      </c>
      <c r="BW94">
        <v>51.743559</v>
      </c>
      <c r="BX94">
        <v>54.349415</v>
      </c>
      <c r="BY94">
        <v>57.912517</v>
      </c>
      <c r="BZ94">
        <v>63.500199</v>
      </c>
      <c r="CA94">
        <v>71.303697</v>
      </c>
      <c r="CB94">
        <v>67.671697</v>
      </c>
      <c r="CC94">
        <v>69.336533</v>
      </c>
      <c r="CD94">
        <v>65.717007</v>
      </c>
      <c r="CE94">
        <v>62.06097</v>
      </c>
      <c r="CF94">
        <v>60.691245</v>
      </c>
    </row>
    <row r="95" spans="1:84" ht="12.75">
      <c r="A95" t="s">
        <v>618</v>
      </c>
      <c r="B95" s="1">
        <v>56.68893</v>
      </c>
      <c r="C95" s="1">
        <v>57.050916</v>
      </c>
      <c r="D95" s="1">
        <v>58.536461</v>
      </c>
      <c r="E95" s="1">
        <v>60.500343</v>
      </c>
      <c r="F95" s="1">
        <v>61.807097</v>
      </c>
      <c r="G95" s="1">
        <v>62.333704</v>
      </c>
      <c r="H95" s="1">
        <v>62.971985</v>
      </c>
      <c r="I95" s="1">
        <v>61.286392</v>
      </c>
      <c r="J95" s="1">
        <v>53.925189</v>
      </c>
      <c r="K95" s="1">
        <v>53.836157</v>
      </c>
      <c r="L95" s="1">
        <v>55.081879</v>
      </c>
      <c r="M95" s="1">
        <v>59.126605</v>
      </c>
      <c r="N95" s="1">
        <v>66.96191</v>
      </c>
      <c r="O95" s="1">
        <v>70.215204</v>
      </c>
      <c r="P95" s="1">
        <v>74.932571</v>
      </c>
      <c r="Q95" s="1">
        <v>77.663596</v>
      </c>
      <c r="R95" s="1">
        <v>68.665276</v>
      </c>
      <c r="S95" s="1">
        <v>69.41617</v>
      </c>
      <c r="T95" s="1">
        <v>80.682704</v>
      </c>
      <c r="U95" s="1">
        <v>96.749386</v>
      </c>
      <c r="V95" s="1">
        <v>118.5931</v>
      </c>
      <c r="W95" s="1">
        <v>107.46438</v>
      </c>
      <c r="X95" s="1">
        <v>86.786398</v>
      </c>
      <c r="Y95" s="1">
        <v>76.53822</v>
      </c>
      <c r="Z95" s="1">
        <v>69.681443</v>
      </c>
      <c r="AA95" s="1">
        <v>67.945282</v>
      </c>
      <c r="AB95" s="1">
        <v>80.08727</v>
      </c>
      <c r="AC95" s="1">
        <v>91.325899</v>
      </c>
      <c r="AD95" s="1">
        <v>100.15453</v>
      </c>
      <c r="AE95" s="1">
        <v>97.391409</v>
      </c>
      <c r="AF95" s="1">
        <v>110.05095</v>
      </c>
      <c r="AG95" s="1">
        <v>105.25839</v>
      </c>
      <c r="AH95" s="1">
        <v>101.78725</v>
      </c>
      <c r="AI95" s="1">
        <v>85.320097</v>
      </c>
      <c r="AJ95" s="1">
        <v>87.209369</v>
      </c>
      <c r="AK95" s="1">
        <v>93.7364</v>
      </c>
      <c r="AL95" s="1">
        <v>93.788925</v>
      </c>
      <c r="AM95" s="1">
        <v>97.697789</v>
      </c>
      <c r="AN95" s="1">
        <v>98.871924</v>
      </c>
      <c r="AO95" s="1">
        <v>98.509427</v>
      </c>
      <c r="AP95" s="1">
        <v>89.55845</v>
      </c>
      <c r="AQ95" s="1"/>
      <c r="AR95">
        <v>94.161013</v>
      </c>
      <c r="AS95">
        <v>94.464104</v>
      </c>
      <c r="AT95">
        <v>94.082725</v>
      </c>
      <c r="AU95">
        <v>94.185946</v>
      </c>
      <c r="AV95">
        <v>94.464713</v>
      </c>
      <c r="AW95">
        <v>94.626811</v>
      </c>
      <c r="AX95">
        <v>94.739941</v>
      </c>
      <c r="AY95">
        <v>94.505291</v>
      </c>
      <c r="AZ95">
        <v>94.350066</v>
      </c>
      <c r="BA95">
        <v>94.503625</v>
      </c>
      <c r="BB95">
        <v>94.673339</v>
      </c>
      <c r="BC95">
        <v>94.846343</v>
      </c>
      <c r="BD95">
        <v>94.80972</v>
      </c>
      <c r="BE95">
        <v>95.433991</v>
      </c>
      <c r="BF95">
        <v>96.97844</v>
      </c>
      <c r="BG95">
        <v>95.209794</v>
      </c>
      <c r="BH95">
        <v>95.634638</v>
      </c>
      <c r="BI95">
        <v>96.527039</v>
      </c>
      <c r="BJ95">
        <v>97.096544</v>
      </c>
      <c r="BK95">
        <v>97.491757</v>
      </c>
      <c r="BL95">
        <v>98.510599</v>
      </c>
      <c r="BM95">
        <v>98.20554</v>
      </c>
      <c r="BN95">
        <v>96.88903</v>
      </c>
      <c r="BO95">
        <v>96.991978</v>
      </c>
      <c r="BP95">
        <v>97.383858</v>
      </c>
      <c r="BQ95">
        <v>97.34405</v>
      </c>
      <c r="BR95">
        <v>97.097867</v>
      </c>
      <c r="BS95">
        <v>97.240588</v>
      </c>
      <c r="BT95">
        <v>97.829827</v>
      </c>
      <c r="BU95">
        <v>98.636691</v>
      </c>
      <c r="BV95">
        <v>99.116269</v>
      </c>
      <c r="BW95">
        <v>98.296365</v>
      </c>
      <c r="BX95">
        <v>98.511406</v>
      </c>
      <c r="BY95">
        <v>98.775144</v>
      </c>
      <c r="BZ95">
        <v>99.017918</v>
      </c>
      <c r="CA95">
        <v>99.371519</v>
      </c>
      <c r="CB95">
        <v>99.295248</v>
      </c>
      <c r="CC95">
        <v>99.283169</v>
      </c>
      <c r="CD95">
        <v>98.637794</v>
      </c>
      <c r="CE95">
        <v>98.608307</v>
      </c>
      <c r="CF95">
        <v>100.47846</v>
      </c>
    </row>
    <row r="96" spans="1:84" ht="12.75">
      <c r="A96" t="s">
        <v>95</v>
      </c>
      <c r="B96" s="1">
        <v>53.897488</v>
      </c>
      <c r="C96" s="1">
        <v>65.509379</v>
      </c>
      <c r="D96" s="1">
        <v>67.369542</v>
      </c>
      <c r="E96" s="1">
        <v>60.090747</v>
      </c>
      <c r="F96" s="1">
        <v>74.018309</v>
      </c>
      <c r="G96" s="1">
        <v>68.00776</v>
      </c>
      <c r="H96" s="1">
        <v>73.180685</v>
      </c>
      <c r="I96" s="1">
        <v>66.275646</v>
      </c>
      <c r="J96" s="1">
        <v>53.576347</v>
      </c>
      <c r="K96" s="1">
        <v>54.432449</v>
      </c>
      <c r="L96" s="1">
        <v>11.216281</v>
      </c>
      <c r="M96" s="1">
        <v>69.037384</v>
      </c>
      <c r="N96" s="1">
        <v>60.603506</v>
      </c>
      <c r="O96" s="1">
        <v>217.91323</v>
      </c>
      <c r="P96" s="1">
        <v>91.199352</v>
      </c>
      <c r="Q96" s="1">
        <v>66.156807</v>
      </c>
      <c r="R96" s="1">
        <v>60.317026</v>
      </c>
      <c r="S96" s="1">
        <v>56.568274</v>
      </c>
      <c r="T96" s="1">
        <v>58.347033</v>
      </c>
      <c r="U96" s="1">
        <v>67.653279</v>
      </c>
      <c r="V96" s="1">
        <v>60.584589</v>
      </c>
      <c r="W96" s="1">
        <v>82.179846</v>
      </c>
      <c r="X96" s="1">
        <v>71.295456</v>
      </c>
      <c r="Y96" s="1">
        <v>43.769122</v>
      </c>
      <c r="Z96" s="1">
        <v>42.237937</v>
      </c>
      <c r="AA96" s="1">
        <v>41.839426</v>
      </c>
      <c r="AB96" s="1">
        <v>43.027536</v>
      </c>
      <c r="AC96" s="1">
        <v>56.658546</v>
      </c>
      <c r="AD96" s="1">
        <v>55.812413</v>
      </c>
      <c r="AE96" s="1">
        <v>52.235425</v>
      </c>
      <c r="AF96" s="1">
        <v>53.340788</v>
      </c>
      <c r="AG96" s="1">
        <v>58.08076</v>
      </c>
      <c r="AH96" s="1">
        <v>61.15185</v>
      </c>
      <c r="AI96" s="1">
        <v>66.854439</v>
      </c>
      <c r="AJ96" s="1">
        <v>68.306403</v>
      </c>
      <c r="AK96" s="1">
        <v>66.440611</v>
      </c>
      <c r="AL96" s="1">
        <v>69.336047</v>
      </c>
      <c r="AM96" s="1">
        <v>86.616293</v>
      </c>
      <c r="AN96" s="1">
        <v>83.651647</v>
      </c>
      <c r="AO96" s="1">
        <v>83.253536</v>
      </c>
      <c r="AP96" s="1">
        <v>80.852834</v>
      </c>
      <c r="AQ96" s="1"/>
      <c r="AR96">
        <v>140.52764</v>
      </c>
      <c r="AS96">
        <v>142.05793</v>
      </c>
      <c r="AT96">
        <v>149.13086</v>
      </c>
      <c r="AU96">
        <v>153.48434</v>
      </c>
      <c r="AV96">
        <v>117.14779</v>
      </c>
      <c r="AW96">
        <v>118.8301</v>
      </c>
      <c r="AX96">
        <v>117.57325</v>
      </c>
      <c r="AY96">
        <v>115.54014</v>
      </c>
      <c r="AZ96">
        <v>111.64294</v>
      </c>
      <c r="BA96">
        <v>102.30492</v>
      </c>
      <c r="BB96">
        <v>101.25245</v>
      </c>
      <c r="BC96">
        <v>100.75571</v>
      </c>
      <c r="BD96">
        <v>98.849746</v>
      </c>
      <c r="BE96">
        <v>101.70529</v>
      </c>
      <c r="BF96">
        <v>98.475398</v>
      </c>
      <c r="BG96">
        <v>83.520993</v>
      </c>
      <c r="BH96">
        <v>82.886595</v>
      </c>
      <c r="BI96">
        <v>82.593863</v>
      </c>
      <c r="BJ96">
        <v>84.869664</v>
      </c>
      <c r="BK96">
        <v>90.549388</v>
      </c>
      <c r="BL96">
        <v>92.477228</v>
      </c>
      <c r="BM96">
        <v>96.36485</v>
      </c>
      <c r="BN96">
        <v>94.733064</v>
      </c>
      <c r="BO96">
        <v>103.65774</v>
      </c>
      <c r="BP96">
        <v>67.957806</v>
      </c>
      <c r="BQ96">
        <v>68.443555</v>
      </c>
      <c r="BR96">
        <v>70.818341</v>
      </c>
      <c r="BS96">
        <v>48.75145</v>
      </c>
      <c r="BT96">
        <v>58.572342</v>
      </c>
      <c r="BU96">
        <v>41.891752</v>
      </c>
      <c r="BV96">
        <v>42.239515</v>
      </c>
      <c r="BW96">
        <v>43.791295</v>
      </c>
      <c r="BX96">
        <v>46.434408</v>
      </c>
      <c r="BY96">
        <v>47.312814</v>
      </c>
      <c r="BZ96">
        <v>45.471215</v>
      </c>
      <c r="CA96">
        <v>57.868718</v>
      </c>
      <c r="CB96">
        <v>49.036958</v>
      </c>
      <c r="CC96">
        <v>59.964072</v>
      </c>
      <c r="CD96">
        <v>69.583237</v>
      </c>
      <c r="CE96">
        <v>74.169468</v>
      </c>
      <c r="CF96">
        <v>75.007604</v>
      </c>
    </row>
    <row r="97" spans="1:84" ht="12.75">
      <c r="A97" t="s">
        <v>617</v>
      </c>
      <c r="B97" s="1">
        <v>106.57459</v>
      </c>
      <c r="C97" s="1">
        <v>106.00687</v>
      </c>
      <c r="D97" s="1">
        <v>107.75212</v>
      </c>
      <c r="E97" s="1">
        <v>106.52891</v>
      </c>
      <c r="F97" s="1">
        <v>105.80607</v>
      </c>
      <c r="G97" s="1">
        <v>105.96241</v>
      </c>
      <c r="H97" s="1">
        <v>105.79059</v>
      </c>
      <c r="I97" s="1">
        <v>106.66945</v>
      </c>
      <c r="J97" s="1">
        <v>107.24791</v>
      </c>
      <c r="K97" s="1">
        <v>106.80451</v>
      </c>
      <c r="L97" s="1">
        <v>106.98331</v>
      </c>
      <c r="M97" s="1">
        <v>105.21634</v>
      </c>
      <c r="N97" s="1">
        <v>103.90336</v>
      </c>
      <c r="O97" s="1">
        <v>100.87668</v>
      </c>
      <c r="P97" s="1">
        <v>96.260358</v>
      </c>
      <c r="Q97" s="1">
        <v>102.88708</v>
      </c>
      <c r="R97" s="1">
        <v>100.00343</v>
      </c>
      <c r="S97" s="1">
        <v>97.562653</v>
      </c>
      <c r="T97" s="1">
        <v>96.181503</v>
      </c>
      <c r="U97" s="1">
        <v>94.785097</v>
      </c>
      <c r="V97" s="1">
        <v>91.001143</v>
      </c>
      <c r="W97" s="1">
        <v>92.055846</v>
      </c>
      <c r="X97" s="1">
        <v>94.398538</v>
      </c>
      <c r="Y97" s="1">
        <v>94.016839</v>
      </c>
      <c r="Z97" s="1">
        <v>92.391886</v>
      </c>
      <c r="AA97" s="1">
        <v>91.959155</v>
      </c>
      <c r="AB97" s="1">
        <v>92.535318</v>
      </c>
      <c r="AC97" s="1">
        <v>90.944742</v>
      </c>
      <c r="AD97" s="1">
        <v>89.667119</v>
      </c>
      <c r="AE97" s="1">
        <v>88.533069</v>
      </c>
      <c r="AF97" s="1">
        <v>87.858886</v>
      </c>
      <c r="AG97" s="1">
        <v>86.082111</v>
      </c>
      <c r="AH97" s="1">
        <v>86.565514</v>
      </c>
      <c r="AI97" s="1">
        <v>86.343948</v>
      </c>
      <c r="AJ97" s="1">
        <v>86.871507</v>
      </c>
      <c r="AK97" s="1">
        <v>86.399145</v>
      </c>
      <c r="AL97" s="1">
        <v>86.007799</v>
      </c>
      <c r="AM97" s="1">
        <v>86.482434</v>
      </c>
      <c r="AN97" s="1">
        <v>88.564296</v>
      </c>
      <c r="AO97" s="1">
        <v>88.701706</v>
      </c>
      <c r="AP97" s="1">
        <v>85.465819</v>
      </c>
      <c r="AQ97" s="1"/>
      <c r="AR97">
        <v>43.113763</v>
      </c>
      <c r="AS97">
        <v>41.053531</v>
      </c>
      <c r="AT97">
        <v>40.329454</v>
      </c>
      <c r="AU97">
        <v>42.795717</v>
      </c>
      <c r="AV97">
        <v>45.752103</v>
      </c>
      <c r="AW97">
        <v>46.102698</v>
      </c>
      <c r="AX97">
        <v>46.438026</v>
      </c>
      <c r="AY97">
        <v>46.996747</v>
      </c>
      <c r="AZ97">
        <v>46.413941</v>
      </c>
      <c r="BA97">
        <v>46.751096</v>
      </c>
      <c r="BB97">
        <v>47.043536</v>
      </c>
      <c r="BC97">
        <v>48.419796</v>
      </c>
      <c r="BD97">
        <v>46.641071</v>
      </c>
      <c r="BE97">
        <v>53.233876</v>
      </c>
      <c r="BF97">
        <v>55.833362</v>
      </c>
      <c r="BG97">
        <v>51.816451</v>
      </c>
      <c r="BH97">
        <v>46.527536</v>
      </c>
      <c r="BI97">
        <v>48.976342</v>
      </c>
      <c r="BJ97">
        <v>50.222554</v>
      </c>
      <c r="BK97">
        <v>54.041628</v>
      </c>
      <c r="BL97">
        <v>61.411413</v>
      </c>
      <c r="BM97">
        <v>57.636324</v>
      </c>
      <c r="BN97">
        <v>49.991628</v>
      </c>
      <c r="BO97">
        <v>53.132529</v>
      </c>
      <c r="BP97">
        <v>42.989668</v>
      </c>
      <c r="BQ97">
        <v>31.405005</v>
      </c>
      <c r="BR97">
        <v>35.178405</v>
      </c>
      <c r="BS97">
        <v>43.573936</v>
      </c>
      <c r="BT97">
        <v>43.483064</v>
      </c>
      <c r="BU97">
        <v>41.880012</v>
      </c>
      <c r="BV97">
        <v>48.482634</v>
      </c>
      <c r="BW97">
        <v>50.365027</v>
      </c>
      <c r="BX97">
        <v>54.327928</v>
      </c>
      <c r="BY97">
        <v>50.997887</v>
      </c>
      <c r="BZ97">
        <v>50.405249</v>
      </c>
      <c r="CA97">
        <v>52.484068</v>
      </c>
      <c r="CB97">
        <v>46.344071</v>
      </c>
      <c r="CC97">
        <v>46.195053</v>
      </c>
      <c r="CD97">
        <v>40.378867</v>
      </c>
      <c r="CE97">
        <v>38.457342</v>
      </c>
      <c r="CF97">
        <v>35.929052</v>
      </c>
    </row>
    <row r="98" spans="1:81" ht="12.75">
      <c r="A98" t="s">
        <v>597</v>
      </c>
      <c r="B98" s="1">
        <v>76.71481</v>
      </c>
      <c r="C98" s="1">
        <v>79.93567</v>
      </c>
      <c r="D98" s="1">
        <v>82.191374</v>
      </c>
      <c r="E98" s="1">
        <v>82.632263</v>
      </c>
      <c r="F98" s="1">
        <v>66.067913</v>
      </c>
      <c r="G98" s="1">
        <v>66.236786</v>
      </c>
      <c r="H98" s="1">
        <v>73.950221</v>
      </c>
      <c r="I98" s="1">
        <v>72.205774</v>
      </c>
      <c r="J98" s="1">
        <v>70.316914</v>
      </c>
      <c r="K98" s="1">
        <v>70.531291</v>
      </c>
      <c r="L98" s="1">
        <v>62.054633</v>
      </c>
      <c r="M98" s="1">
        <v>82.412865</v>
      </c>
      <c r="N98" s="1">
        <v>83.959641</v>
      </c>
      <c r="O98" s="1">
        <v>88.962861</v>
      </c>
      <c r="P98" s="1">
        <v>101.45895</v>
      </c>
      <c r="Q98" s="1">
        <v>98.607376</v>
      </c>
      <c r="R98" s="1">
        <v>100.18105</v>
      </c>
      <c r="S98" s="1">
        <v>105.06203</v>
      </c>
      <c r="T98" s="1">
        <v>111.31087</v>
      </c>
      <c r="U98" s="1">
        <v>117.78085</v>
      </c>
      <c r="V98" s="1">
        <v>124.15597</v>
      </c>
      <c r="W98" s="1">
        <v>119.34084</v>
      </c>
      <c r="X98" s="1">
        <v>118.88456</v>
      </c>
      <c r="Y98" s="1">
        <v>105.93962</v>
      </c>
      <c r="Z98" s="1">
        <v>82.558317</v>
      </c>
      <c r="AA98" s="1">
        <v>83.956966</v>
      </c>
      <c r="AB98" s="1">
        <v>86.793492</v>
      </c>
      <c r="AC98" s="1">
        <v>69.542225</v>
      </c>
      <c r="AD98" s="1">
        <v>83.027783</v>
      </c>
      <c r="AE98" s="1">
        <v>55.759476</v>
      </c>
      <c r="AF98" s="1">
        <v>53.17945</v>
      </c>
      <c r="AG98" s="1">
        <v>56.325513</v>
      </c>
      <c r="AH98" s="1">
        <v>59.056398</v>
      </c>
      <c r="AI98" s="1">
        <v>55.57746</v>
      </c>
      <c r="AJ98" s="1">
        <v>57.53177</v>
      </c>
      <c r="AK98" s="1">
        <v>68.959187</v>
      </c>
      <c r="AL98" s="1">
        <v>63.18477</v>
      </c>
      <c r="AM98" s="1">
        <v>76.864609</v>
      </c>
      <c r="AN98" s="1">
        <v>85.556155</v>
      </c>
      <c r="AO98" s="1">
        <v>90.226117</v>
      </c>
      <c r="AP98" s="1">
        <v>89.469435</v>
      </c>
      <c r="AQ98" s="1"/>
      <c r="AR98">
        <v>124.78009</v>
      </c>
      <c r="AS98">
        <v>122.16523</v>
      </c>
      <c r="AT98">
        <v>117.42044</v>
      </c>
      <c r="AU98">
        <v>158.1108</v>
      </c>
      <c r="AV98">
        <v>78.467519</v>
      </c>
      <c r="AW98">
        <v>107.10434</v>
      </c>
      <c r="AX98">
        <v>129.98909</v>
      </c>
      <c r="AY98">
        <v>83.837133</v>
      </c>
      <c r="AZ98">
        <v>96.411261</v>
      </c>
      <c r="BA98">
        <v>107.96203</v>
      </c>
      <c r="BB98">
        <v>99.429607</v>
      </c>
      <c r="BC98">
        <v>104.43654</v>
      </c>
      <c r="BD98">
        <v>104.42848</v>
      </c>
      <c r="BE98">
        <v>117.88993</v>
      </c>
      <c r="BF98">
        <v>131.9014</v>
      </c>
      <c r="BG98">
        <v>135.5897</v>
      </c>
      <c r="BH98">
        <v>138.01586</v>
      </c>
      <c r="BI98">
        <v>166.63795</v>
      </c>
      <c r="BJ98">
        <v>187.58004</v>
      </c>
      <c r="BK98">
        <v>175.04094</v>
      </c>
      <c r="BL98">
        <v>173.44334</v>
      </c>
      <c r="BM98">
        <v>127.04802</v>
      </c>
      <c r="BN98">
        <v>126.12997</v>
      </c>
      <c r="BO98">
        <v>98.271827</v>
      </c>
      <c r="BP98">
        <v>65.486559</v>
      </c>
      <c r="BQ98">
        <v>54.998175</v>
      </c>
      <c r="BR98">
        <v>55.127937</v>
      </c>
      <c r="BS98">
        <v>46.940038</v>
      </c>
      <c r="BT98">
        <v>49.089342</v>
      </c>
      <c r="BU98">
        <v>47.596841</v>
      </c>
      <c r="BV98">
        <v>51.612247</v>
      </c>
      <c r="BW98">
        <v>52.44501</v>
      </c>
      <c r="BX98">
        <v>51.939108</v>
      </c>
      <c r="BY98">
        <v>85.092299</v>
      </c>
      <c r="BZ98">
        <v>45.886494</v>
      </c>
      <c r="CA98">
        <v>40.861313</v>
      </c>
      <c r="CB98">
        <v>24.644088</v>
      </c>
      <c r="CC98">
        <v>44.319446</v>
      </c>
    </row>
    <row r="99" spans="1:84" ht="12.75">
      <c r="A99" t="s">
        <v>97</v>
      </c>
      <c r="B99" s="1">
        <v>67.56182</v>
      </c>
      <c r="C99" s="1">
        <v>69.052204</v>
      </c>
      <c r="D99" s="1">
        <v>68.991058</v>
      </c>
      <c r="E99" s="1">
        <v>72.764884</v>
      </c>
      <c r="F99" s="1">
        <v>74.650579</v>
      </c>
      <c r="G99" s="1">
        <v>69.123122</v>
      </c>
      <c r="H99" s="1">
        <v>88.116295</v>
      </c>
      <c r="I99" s="1">
        <v>87.503248</v>
      </c>
      <c r="J99" s="1">
        <v>95.24214</v>
      </c>
      <c r="K99" s="1">
        <v>85.879128</v>
      </c>
      <c r="L99" s="1">
        <v>60.098667</v>
      </c>
      <c r="M99" s="1">
        <v>73.943353</v>
      </c>
      <c r="N99" s="1">
        <v>71.236128</v>
      </c>
      <c r="O99" s="1">
        <v>76.761539</v>
      </c>
      <c r="P99" s="1">
        <v>105.81336</v>
      </c>
      <c r="Q99" s="1">
        <v>81.035359</v>
      </c>
      <c r="R99" s="1">
        <v>112.33774</v>
      </c>
      <c r="S99" s="1">
        <v>88.754348</v>
      </c>
      <c r="T99" s="1">
        <v>111.19015</v>
      </c>
      <c r="U99" s="1">
        <v>91.812796</v>
      </c>
      <c r="V99" s="1">
        <v>142.88056</v>
      </c>
      <c r="W99" s="1">
        <v>111.51359</v>
      </c>
      <c r="X99" s="1">
        <v>99.031611</v>
      </c>
      <c r="Y99" s="1">
        <v>85.031796</v>
      </c>
      <c r="Z99" s="1">
        <v>85.243362</v>
      </c>
      <c r="AA99" s="1">
        <v>73.035235</v>
      </c>
      <c r="AB99" s="1">
        <v>94.953677</v>
      </c>
      <c r="AC99" s="1">
        <v>74.772403</v>
      </c>
      <c r="AD99" s="1">
        <v>92.716388</v>
      </c>
      <c r="AE99" s="1">
        <v>132.21887</v>
      </c>
      <c r="AF99" s="1">
        <v>140.90796</v>
      </c>
      <c r="AG99" s="1">
        <v>91.356157</v>
      </c>
      <c r="AH99" s="1">
        <v>87.366452</v>
      </c>
      <c r="AI99" s="1">
        <v>75.876852</v>
      </c>
      <c r="AJ99" s="1">
        <v>63.191585</v>
      </c>
      <c r="AK99" s="1">
        <v>62.827381</v>
      </c>
      <c r="AL99" s="1">
        <v>57.633826</v>
      </c>
      <c r="AM99" s="1">
        <v>58.33221</v>
      </c>
      <c r="AN99" s="1">
        <v>49.868651</v>
      </c>
      <c r="AO99" s="1">
        <v>48.136459</v>
      </c>
      <c r="AP99" s="1">
        <v>40.65067</v>
      </c>
      <c r="AQ99" s="1"/>
      <c r="AR99">
        <v>34.370696</v>
      </c>
      <c r="AS99">
        <v>33.896756</v>
      </c>
      <c r="AT99">
        <v>34.2874</v>
      </c>
      <c r="AU99">
        <v>33.390104</v>
      </c>
      <c r="AV99">
        <v>34.059923</v>
      </c>
      <c r="AW99">
        <v>40.752234</v>
      </c>
      <c r="AX99">
        <v>34.099116</v>
      </c>
      <c r="AY99">
        <v>30.887724</v>
      </c>
      <c r="AZ99">
        <v>34.151711</v>
      </c>
      <c r="BA99">
        <v>36.106368</v>
      </c>
      <c r="BB99">
        <v>42.459783</v>
      </c>
      <c r="BC99">
        <v>37.822728</v>
      </c>
      <c r="BD99">
        <v>40.93361</v>
      </c>
      <c r="BE99">
        <v>54.451133</v>
      </c>
      <c r="BF99">
        <v>45.701375</v>
      </c>
      <c r="BG99">
        <v>63.442777</v>
      </c>
      <c r="BH99">
        <v>62.092403</v>
      </c>
      <c r="BI99">
        <v>69.900794</v>
      </c>
      <c r="BJ99">
        <v>81.458029</v>
      </c>
      <c r="BK99">
        <v>84.381805</v>
      </c>
      <c r="BL99">
        <v>83.72603</v>
      </c>
      <c r="BM99">
        <v>102.53187</v>
      </c>
      <c r="BN99">
        <v>122.38981</v>
      </c>
      <c r="BO99">
        <v>86.515021</v>
      </c>
      <c r="BP99">
        <v>64.117569</v>
      </c>
      <c r="BQ99">
        <v>43.362591</v>
      </c>
      <c r="BR99">
        <v>23.060643</v>
      </c>
      <c r="BS99">
        <v>31.395229</v>
      </c>
      <c r="BT99">
        <v>47.17808</v>
      </c>
      <c r="BU99">
        <v>69.536123</v>
      </c>
      <c r="BV99">
        <v>54.158622</v>
      </c>
      <c r="BW99">
        <v>53.776281</v>
      </c>
      <c r="BX99">
        <v>70.561351</v>
      </c>
      <c r="BY99">
        <v>42.692214</v>
      </c>
      <c r="BZ99">
        <v>46.719864</v>
      </c>
      <c r="CA99">
        <v>47.295546</v>
      </c>
      <c r="CB99">
        <v>42.615534</v>
      </c>
      <c r="CC99">
        <v>45.847457</v>
      </c>
      <c r="CD99">
        <v>39.537351</v>
      </c>
      <c r="CE99">
        <v>39.02345</v>
      </c>
      <c r="CF99">
        <v>37.697016</v>
      </c>
    </row>
    <row r="100" spans="1:84" ht="12.75">
      <c r="A100" t="s">
        <v>598</v>
      </c>
      <c r="B100" s="1">
        <v>30.238382</v>
      </c>
      <c r="C100" s="1">
        <v>30.347892</v>
      </c>
      <c r="D100" s="1">
        <v>34.235043</v>
      </c>
      <c r="E100" s="1">
        <v>29.32208</v>
      </c>
      <c r="F100" s="1">
        <v>31.018912</v>
      </c>
      <c r="G100" s="1">
        <v>30.840884</v>
      </c>
      <c r="H100" s="1">
        <v>29.050311</v>
      </c>
      <c r="I100" s="1">
        <v>28.530683</v>
      </c>
      <c r="J100" s="1">
        <v>28.817057</v>
      </c>
      <c r="K100" s="1">
        <v>28.880439</v>
      </c>
      <c r="L100" s="1">
        <v>26.897775</v>
      </c>
      <c r="M100" s="1">
        <v>28.05858</v>
      </c>
      <c r="N100" s="1">
        <v>36.152601</v>
      </c>
      <c r="O100" s="1">
        <v>37.465204</v>
      </c>
      <c r="P100" s="1">
        <v>32.27785</v>
      </c>
      <c r="Q100" s="1">
        <v>33.611832</v>
      </c>
      <c r="R100" s="1">
        <v>30.163178</v>
      </c>
      <c r="S100" s="1">
        <v>38.179413</v>
      </c>
      <c r="T100" s="1">
        <v>35.721448</v>
      </c>
      <c r="U100" s="1">
        <v>38.126231</v>
      </c>
      <c r="V100" s="1">
        <v>72.271096</v>
      </c>
      <c r="W100" s="1">
        <v>89.482541</v>
      </c>
      <c r="X100" s="1">
        <v>79.993613</v>
      </c>
      <c r="Y100" s="1">
        <v>55.632585</v>
      </c>
      <c r="Z100" s="1">
        <v>52.390516</v>
      </c>
      <c r="AA100" s="1">
        <v>43.539927</v>
      </c>
      <c r="AB100" s="1">
        <v>45.537613</v>
      </c>
      <c r="AC100" s="1">
        <v>46.049753</v>
      </c>
      <c r="AD100" s="1">
        <v>47.424034</v>
      </c>
      <c r="AE100" s="1">
        <v>43.505271</v>
      </c>
      <c r="AF100" s="1">
        <v>43.892515</v>
      </c>
      <c r="AG100" s="1">
        <v>36.039576</v>
      </c>
      <c r="AH100" s="1">
        <v>35.620776</v>
      </c>
      <c r="AI100" s="1">
        <v>33.148802</v>
      </c>
      <c r="AJ100" s="1">
        <v>31.644144</v>
      </c>
      <c r="AK100" s="1">
        <v>32.424993</v>
      </c>
      <c r="AL100" s="1">
        <v>43.572411</v>
      </c>
      <c r="AM100" s="1">
        <v>42.671832</v>
      </c>
      <c r="AN100" s="1">
        <v>26.868586</v>
      </c>
      <c r="AO100" s="1">
        <v>24.024562</v>
      </c>
      <c r="AP100" s="1">
        <v>31.958328</v>
      </c>
      <c r="AQ100" s="1"/>
      <c r="AR100">
        <v>63.011395</v>
      </c>
      <c r="AS100">
        <v>62.957903</v>
      </c>
      <c r="AT100">
        <v>63.229266</v>
      </c>
      <c r="AU100">
        <v>64.690129</v>
      </c>
      <c r="AV100">
        <v>68.73455</v>
      </c>
      <c r="AW100">
        <v>66.680344</v>
      </c>
      <c r="AX100">
        <v>63.616131</v>
      </c>
      <c r="AY100">
        <v>66.076206</v>
      </c>
      <c r="AZ100">
        <v>73.029033</v>
      </c>
      <c r="BA100">
        <v>65.801223</v>
      </c>
      <c r="BB100">
        <v>53.690491</v>
      </c>
      <c r="BC100">
        <v>56.408375</v>
      </c>
      <c r="BD100">
        <v>59.357774</v>
      </c>
      <c r="BE100">
        <v>72.481008</v>
      </c>
      <c r="BF100">
        <v>95.527512</v>
      </c>
      <c r="BG100">
        <v>90.832037</v>
      </c>
      <c r="BH100">
        <v>65.666665</v>
      </c>
      <c r="BI100">
        <v>60.29007</v>
      </c>
      <c r="BJ100">
        <v>55.774979</v>
      </c>
      <c r="BK100">
        <v>60.048008</v>
      </c>
      <c r="BL100">
        <v>65.449655</v>
      </c>
      <c r="BM100">
        <v>65.306134</v>
      </c>
      <c r="BN100">
        <v>61.477922</v>
      </c>
      <c r="BO100">
        <v>55.248987</v>
      </c>
      <c r="BP100">
        <v>39.746696</v>
      </c>
      <c r="BQ100">
        <v>31.216974</v>
      </c>
      <c r="BR100">
        <v>33.278587</v>
      </c>
      <c r="BS100">
        <v>34.059883</v>
      </c>
      <c r="BT100">
        <v>36.398637</v>
      </c>
      <c r="BU100">
        <v>36.402824</v>
      </c>
      <c r="BV100">
        <v>33.674261</v>
      </c>
      <c r="BW100">
        <v>29.472463</v>
      </c>
      <c r="BX100">
        <v>26.342133</v>
      </c>
      <c r="BY100">
        <v>25.304544</v>
      </c>
      <c r="BZ100">
        <v>25.291425</v>
      </c>
      <c r="CA100">
        <v>24.116025</v>
      </c>
      <c r="CB100">
        <v>23.401904</v>
      </c>
      <c r="CC100">
        <v>23.017631</v>
      </c>
      <c r="CD100">
        <v>14.974146</v>
      </c>
      <c r="CE100">
        <v>14.346399</v>
      </c>
      <c r="CF100">
        <v>19.263637</v>
      </c>
    </row>
  </sheetData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0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I25" sqref="I25"/>
    </sheetView>
  </sheetViews>
  <sheetFormatPr defaultColWidth="9.140625" defaultRowHeight="12.75"/>
  <cols>
    <col min="1" max="16384" width="9.140625" style="7" customWidth="1"/>
  </cols>
  <sheetData>
    <row r="1" spans="1:5" ht="12.75">
      <c r="A1" s="5" t="s">
        <v>703</v>
      </c>
      <c r="B1" s="5" t="s">
        <v>704</v>
      </c>
      <c r="C1" s="7" t="s">
        <v>800</v>
      </c>
      <c r="D1" s="7" t="s">
        <v>801</v>
      </c>
      <c r="E1" s="7" t="s">
        <v>802</v>
      </c>
    </row>
    <row r="2" spans="1:5" ht="12.75">
      <c r="A2" s="15" t="s">
        <v>1</v>
      </c>
      <c r="B2" s="15" t="s">
        <v>125</v>
      </c>
      <c r="C2" s="7">
        <v>999</v>
      </c>
      <c r="D2" s="7">
        <v>999</v>
      </c>
      <c r="E2" s="7">
        <v>999</v>
      </c>
    </row>
    <row r="3" spans="1:5" ht="12.75">
      <c r="A3" s="15" t="s">
        <v>536</v>
      </c>
      <c r="B3" s="15" t="s">
        <v>101</v>
      </c>
      <c r="C3" s="7">
        <v>999</v>
      </c>
      <c r="D3" s="7">
        <v>999</v>
      </c>
      <c r="E3" s="7">
        <v>999</v>
      </c>
    </row>
    <row r="4" spans="1:5" ht="12.75">
      <c r="A4" s="15" t="s">
        <v>3</v>
      </c>
      <c r="B4" s="15" t="s">
        <v>102</v>
      </c>
      <c r="C4" s="7">
        <v>0</v>
      </c>
      <c r="D4" s="7">
        <v>0</v>
      </c>
      <c r="E4" s="7">
        <v>0</v>
      </c>
    </row>
    <row r="5" spans="1:5" ht="12.75">
      <c r="A5" s="15" t="s">
        <v>4</v>
      </c>
      <c r="B5" s="15" t="s">
        <v>103</v>
      </c>
      <c r="C5" s="7">
        <v>0</v>
      </c>
      <c r="D5" s="7">
        <v>0</v>
      </c>
      <c r="E5" s="7">
        <v>0</v>
      </c>
    </row>
    <row r="6" spans="1:5" ht="12.75">
      <c r="A6" s="15" t="s">
        <v>5</v>
      </c>
      <c r="B6" s="15" t="s">
        <v>104</v>
      </c>
      <c r="C6" s="7">
        <v>0.0209</v>
      </c>
      <c r="D6" s="7">
        <v>64</v>
      </c>
      <c r="E6" s="7">
        <v>3</v>
      </c>
    </row>
    <row r="7" spans="1:5" ht="12.75">
      <c r="A7" s="15" t="s">
        <v>6</v>
      </c>
      <c r="B7" s="15" t="s">
        <v>109</v>
      </c>
      <c r="C7" s="7">
        <v>999</v>
      </c>
      <c r="D7" s="7">
        <v>999</v>
      </c>
      <c r="E7" s="7">
        <v>999</v>
      </c>
    </row>
    <row r="8" spans="1:5" ht="12.75">
      <c r="A8" s="15" t="s">
        <v>7</v>
      </c>
      <c r="B8" s="15" t="s">
        <v>106</v>
      </c>
      <c r="C8" s="7">
        <v>0.0087</v>
      </c>
      <c r="D8" s="7">
        <v>53</v>
      </c>
      <c r="E8" s="7">
        <v>6</v>
      </c>
    </row>
    <row r="9" spans="1:5" ht="12.75">
      <c r="A9" s="15" t="s">
        <v>8</v>
      </c>
      <c r="B9" s="15" t="s">
        <v>107</v>
      </c>
      <c r="C9" s="7">
        <v>999</v>
      </c>
      <c r="D9" s="7">
        <v>999</v>
      </c>
      <c r="E9" s="7">
        <v>999</v>
      </c>
    </row>
    <row r="10" spans="1:5" ht="12.75">
      <c r="A10" s="15" t="s">
        <v>9</v>
      </c>
      <c r="B10" s="15" t="s">
        <v>110</v>
      </c>
      <c r="C10" s="7">
        <v>0</v>
      </c>
      <c r="D10" s="7">
        <v>0</v>
      </c>
      <c r="E10" s="7">
        <v>0</v>
      </c>
    </row>
    <row r="11" spans="1:5" ht="12.75">
      <c r="A11" s="15" t="s">
        <v>10</v>
      </c>
      <c r="B11" s="15" t="s">
        <v>112</v>
      </c>
      <c r="C11" s="7">
        <v>999</v>
      </c>
      <c r="D11" s="7">
        <v>999</v>
      </c>
      <c r="E11" s="7">
        <v>999</v>
      </c>
    </row>
    <row r="12" spans="1:5" ht="12.75">
      <c r="A12" s="15" t="s">
        <v>11</v>
      </c>
      <c r="B12" s="15" t="s">
        <v>111</v>
      </c>
      <c r="C12" s="7">
        <v>0</v>
      </c>
      <c r="D12" s="7">
        <v>0</v>
      </c>
      <c r="E12" s="7">
        <v>0</v>
      </c>
    </row>
    <row r="13" spans="1:5" ht="12.75">
      <c r="A13" s="15" t="s">
        <v>12</v>
      </c>
      <c r="B13" s="15" t="s">
        <v>108</v>
      </c>
      <c r="C13" s="7">
        <v>999</v>
      </c>
      <c r="D13" s="7">
        <v>999</v>
      </c>
      <c r="E13" s="7">
        <v>999</v>
      </c>
    </row>
    <row r="14" spans="1:5" ht="12.75">
      <c r="A14" s="15" t="s">
        <v>13</v>
      </c>
      <c r="B14" s="15" t="s">
        <v>105</v>
      </c>
      <c r="C14" s="7">
        <v>999</v>
      </c>
      <c r="D14" s="7">
        <v>999</v>
      </c>
      <c r="E14" s="7">
        <v>999</v>
      </c>
    </row>
    <row r="15" spans="1:5" ht="12.75">
      <c r="A15" s="15" t="s">
        <v>14</v>
      </c>
      <c r="B15" s="15" t="s">
        <v>118</v>
      </c>
      <c r="C15" s="7">
        <v>999</v>
      </c>
      <c r="D15" s="7">
        <v>999</v>
      </c>
      <c r="E15" s="7">
        <v>999</v>
      </c>
    </row>
    <row r="16" spans="1:5" ht="12.75">
      <c r="A16" s="15" t="s">
        <v>15</v>
      </c>
      <c r="B16" s="15" t="s">
        <v>114</v>
      </c>
      <c r="C16" s="7">
        <v>0</v>
      </c>
      <c r="D16" s="7">
        <v>0</v>
      </c>
      <c r="E16" s="7">
        <v>0</v>
      </c>
    </row>
    <row r="17" spans="1:5" ht="12.75">
      <c r="A17" s="15" t="s">
        <v>16</v>
      </c>
      <c r="B17" s="15" t="s">
        <v>121</v>
      </c>
      <c r="C17" s="7">
        <v>999</v>
      </c>
      <c r="D17" s="7">
        <v>999</v>
      </c>
      <c r="E17" s="7">
        <v>999</v>
      </c>
    </row>
    <row r="18" spans="1:5" ht="12.75">
      <c r="A18" s="15" t="s">
        <v>17</v>
      </c>
      <c r="B18" s="15" t="s">
        <v>113</v>
      </c>
      <c r="C18" s="7">
        <v>999</v>
      </c>
      <c r="D18" s="7">
        <v>999</v>
      </c>
      <c r="E18" s="7">
        <v>999</v>
      </c>
    </row>
    <row r="19" spans="1:5" ht="12.75">
      <c r="A19" s="15" t="s">
        <v>18</v>
      </c>
      <c r="B19" s="15" t="s">
        <v>185</v>
      </c>
      <c r="C19" s="7">
        <v>999</v>
      </c>
      <c r="D19" s="7">
        <v>999</v>
      </c>
      <c r="E19" s="7">
        <v>999</v>
      </c>
    </row>
    <row r="20" spans="1:5" ht="12.75">
      <c r="A20" s="15" t="s">
        <v>19</v>
      </c>
      <c r="B20" s="15" t="s">
        <v>116</v>
      </c>
      <c r="C20" s="7">
        <v>999</v>
      </c>
      <c r="D20" s="7">
        <v>999</v>
      </c>
      <c r="E20" s="7">
        <v>999</v>
      </c>
    </row>
    <row r="21" spans="1:5" ht="12.75">
      <c r="A21" s="15" t="s">
        <v>20</v>
      </c>
      <c r="B21" s="15" t="s">
        <v>120</v>
      </c>
      <c r="C21" s="7">
        <v>999</v>
      </c>
      <c r="D21" s="7">
        <v>999</v>
      </c>
      <c r="E21" s="7">
        <v>999</v>
      </c>
    </row>
    <row r="22" spans="1:5" ht="12.75">
      <c r="A22" s="15" t="s">
        <v>206</v>
      </c>
      <c r="B22" s="15" t="s">
        <v>197</v>
      </c>
      <c r="C22" s="7">
        <v>999</v>
      </c>
      <c r="D22" s="7">
        <v>999</v>
      </c>
      <c r="E22" s="7">
        <v>999</v>
      </c>
    </row>
    <row r="23" spans="1:5" ht="12.75">
      <c r="A23" s="15" t="s">
        <v>200</v>
      </c>
      <c r="B23" s="15" t="s">
        <v>119</v>
      </c>
      <c r="C23" s="7">
        <v>999</v>
      </c>
      <c r="D23" s="7">
        <v>999</v>
      </c>
      <c r="E23" s="7">
        <v>999</v>
      </c>
    </row>
    <row r="24" spans="1:5" ht="12.75">
      <c r="A24" s="15" t="s">
        <v>23</v>
      </c>
      <c r="B24" s="15" t="s">
        <v>122</v>
      </c>
      <c r="C24" s="7">
        <v>0</v>
      </c>
      <c r="D24" s="7">
        <v>0</v>
      </c>
      <c r="E24" s="7">
        <v>0</v>
      </c>
    </row>
    <row r="25" spans="1:5" ht="12.75">
      <c r="A25" s="15" t="s">
        <v>24</v>
      </c>
      <c r="B25" s="15" t="s">
        <v>117</v>
      </c>
      <c r="C25" s="7">
        <v>999</v>
      </c>
      <c r="D25" s="7">
        <v>999</v>
      </c>
      <c r="E25" s="7">
        <v>999</v>
      </c>
    </row>
    <row r="26" spans="1:5" ht="12.75">
      <c r="A26" s="15" t="s">
        <v>25</v>
      </c>
      <c r="B26" s="15" t="s">
        <v>123</v>
      </c>
      <c r="C26" s="7">
        <v>0.00023</v>
      </c>
      <c r="D26" s="7">
        <v>69</v>
      </c>
      <c r="E26" s="7">
        <v>1</v>
      </c>
    </row>
    <row r="27" spans="1:5" ht="12.75">
      <c r="A27" s="15" t="s">
        <v>26</v>
      </c>
      <c r="B27" s="15" t="s">
        <v>124</v>
      </c>
      <c r="C27" s="7">
        <v>0</v>
      </c>
      <c r="D27" s="7">
        <v>0</v>
      </c>
      <c r="E27" s="7">
        <v>0</v>
      </c>
    </row>
    <row r="28" spans="1:5" ht="12.75">
      <c r="A28" s="15" t="s">
        <v>27</v>
      </c>
      <c r="B28" s="15" t="s">
        <v>126</v>
      </c>
      <c r="C28" s="7">
        <v>0</v>
      </c>
      <c r="D28" s="7">
        <v>0</v>
      </c>
      <c r="E28" s="7">
        <v>0</v>
      </c>
    </row>
    <row r="29" spans="1:5" ht="12.75">
      <c r="A29" s="15" t="s">
        <v>99</v>
      </c>
      <c r="B29" s="15" t="s">
        <v>127</v>
      </c>
      <c r="C29" s="7">
        <v>999</v>
      </c>
      <c r="D29" s="7">
        <v>999</v>
      </c>
      <c r="E29" s="7">
        <v>999</v>
      </c>
    </row>
    <row r="30" spans="1:5" ht="12.75">
      <c r="A30" s="15" t="s">
        <v>29</v>
      </c>
      <c r="B30" s="15" t="s">
        <v>182</v>
      </c>
      <c r="C30" s="7">
        <v>0</v>
      </c>
      <c r="D30" s="7">
        <v>0</v>
      </c>
      <c r="E30" s="7">
        <v>0</v>
      </c>
    </row>
    <row r="31" spans="1:5" ht="12.75">
      <c r="A31" s="15" t="s">
        <v>30</v>
      </c>
      <c r="B31" s="15" t="s">
        <v>129</v>
      </c>
      <c r="C31" s="7">
        <v>999</v>
      </c>
      <c r="D31" s="7">
        <v>999</v>
      </c>
      <c r="E31" s="7">
        <v>999</v>
      </c>
    </row>
    <row r="32" spans="1:5" ht="12.75">
      <c r="A32" s="15" t="s">
        <v>31</v>
      </c>
      <c r="B32" s="15" t="s">
        <v>130</v>
      </c>
      <c r="C32" s="7">
        <v>0.00085</v>
      </c>
      <c r="D32" s="7">
        <v>0</v>
      </c>
      <c r="E32" s="7">
        <v>11</v>
      </c>
    </row>
    <row r="33" spans="1:5" ht="12.75">
      <c r="A33" s="15" t="s">
        <v>32</v>
      </c>
      <c r="B33" s="15" t="s">
        <v>131</v>
      </c>
      <c r="C33" s="7">
        <v>0.0041</v>
      </c>
      <c r="D33" s="7">
        <v>51</v>
      </c>
      <c r="E33" s="7">
        <v>11</v>
      </c>
    </row>
    <row r="34" spans="1:5" ht="12.75">
      <c r="A34" s="15" t="s">
        <v>33</v>
      </c>
      <c r="B34" s="15" t="s">
        <v>133</v>
      </c>
      <c r="C34" s="7">
        <v>999</v>
      </c>
      <c r="D34" s="7">
        <v>999</v>
      </c>
      <c r="E34" s="7">
        <v>999</v>
      </c>
    </row>
    <row r="35" spans="1:5" ht="12.75">
      <c r="A35" s="15" t="s">
        <v>34</v>
      </c>
      <c r="B35" s="15" t="s">
        <v>135</v>
      </c>
      <c r="C35" s="7">
        <v>0.02053</v>
      </c>
      <c r="D35" s="7">
        <v>43</v>
      </c>
      <c r="E35" s="7">
        <v>7</v>
      </c>
    </row>
    <row r="36" spans="1:5" ht="12.75">
      <c r="A36" s="15" t="s">
        <v>35</v>
      </c>
      <c r="B36" s="15" t="s">
        <v>136</v>
      </c>
      <c r="C36" s="7">
        <v>0</v>
      </c>
      <c r="D36" s="7">
        <v>0</v>
      </c>
      <c r="E36" s="7">
        <v>0</v>
      </c>
    </row>
    <row r="37" spans="1:5" ht="12.75">
      <c r="A37" s="15" t="s">
        <v>36</v>
      </c>
      <c r="B37" s="15" t="s">
        <v>134</v>
      </c>
      <c r="C37" s="7">
        <v>999</v>
      </c>
      <c r="D37" s="7">
        <v>999</v>
      </c>
      <c r="E37" s="7">
        <v>999</v>
      </c>
    </row>
    <row r="38" spans="1:5" ht="12.75">
      <c r="A38" s="15" t="s">
        <v>37</v>
      </c>
      <c r="B38" s="15" t="s">
        <v>137</v>
      </c>
      <c r="C38" s="7">
        <v>999</v>
      </c>
      <c r="D38" s="7">
        <v>999</v>
      </c>
      <c r="E38" s="7">
        <v>999</v>
      </c>
    </row>
    <row r="39" spans="1:5" ht="12.75">
      <c r="A39" s="15" t="s">
        <v>38</v>
      </c>
      <c r="B39" s="15" t="s">
        <v>140</v>
      </c>
      <c r="C39" s="7">
        <v>999</v>
      </c>
      <c r="D39" s="7">
        <v>999</v>
      </c>
      <c r="E39" s="7">
        <v>999</v>
      </c>
    </row>
    <row r="40" spans="1:5" ht="12.75">
      <c r="A40" s="15" t="s">
        <v>39</v>
      </c>
      <c r="B40" s="15" t="s">
        <v>139</v>
      </c>
      <c r="C40" s="7">
        <v>0</v>
      </c>
      <c r="D40" s="7">
        <v>0</v>
      </c>
      <c r="E40" s="7">
        <v>0</v>
      </c>
    </row>
    <row r="41" spans="1:5" ht="12.75">
      <c r="A41" s="15" t="s">
        <v>201</v>
      </c>
      <c r="B41" s="15" t="s">
        <v>138</v>
      </c>
      <c r="C41" s="7">
        <v>999</v>
      </c>
      <c r="D41" s="7">
        <v>999</v>
      </c>
      <c r="E41" s="7">
        <v>999</v>
      </c>
    </row>
    <row r="42" spans="1:5" ht="12.75">
      <c r="A42" s="15" t="s">
        <v>41</v>
      </c>
      <c r="B42" s="15" t="s">
        <v>144</v>
      </c>
      <c r="C42" s="7">
        <v>0</v>
      </c>
      <c r="D42" s="7">
        <v>0</v>
      </c>
      <c r="E42" s="7">
        <v>0</v>
      </c>
    </row>
    <row r="43" spans="1:5" ht="12.75">
      <c r="A43" s="15" t="s">
        <v>42</v>
      </c>
      <c r="B43" s="15" t="s">
        <v>142</v>
      </c>
      <c r="C43" s="7">
        <v>999</v>
      </c>
      <c r="D43" s="7">
        <v>999</v>
      </c>
      <c r="E43" s="7">
        <v>999</v>
      </c>
    </row>
    <row r="44" spans="1:5" ht="12.75">
      <c r="A44" s="15" t="s">
        <v>43</v>
      </c>
      <c r="B44" s="15" t="s">
        <v>141</v>
      </c>
      <c r="C44" s="7">
        <v>999</v>
      </c>
      <c r="D44" s="7">
        <v>999</v>
      </c>
      <c r="E44" s="7">
        <v>999</v>
      </c>
    </row>
    <row r="45" spans="1:5" ht="12.75">
      <c r="A45" s="15" t="s">
        <v>44</v>
      </c>
      <c r="B45" s="15" t="s">
        <v>143</v>
      </c>
      <c r="C45" s="7">
        <v>0</v>
      </c>
      <c r="D45" s="7">
        <v>0</v>
      </c>
      <c r="E45" s="7">
        <v>0</v>
      </c>
    </row>
    <row r="46" spans="1:5" ht="12.75">
      <c r="A46" s="15" t="s">
        <v>45</v>
      </c>
      <c r="B46" s="15" t="s">
        <v>145</v>
      </c>
      <c r="C46" s="7">
        <v>999</v>
      </c>
      <c r="D46" s="7">
        <v>999</v>
      </c>
      <c r="E46" s="7">
        <v>999</v>
      </c>
    </row>
    <row r="47" spans="1:5" ht="12.75">
      <c r="A47" s="15" t="s">
        <v>46</v>
      </c>
      <c r="B47" s="15" t="s">
        <v>146</v>
      </c>
      <c r="C47" s="7">
        <v>0.001974</v>
      </c>
      <c r="D47" s="7">
        <v>8</v>
      </c>
      <c r="E47" s="7">
        <v>23</v>
      </c>
    </row>
    <row r="48" spans="1:5" ht="12.75">
      <c r="A48" s="15" t="s">
        <v>202</v>
      </c>
      <c r="B48" s="15" t="s">
        <v>147</v>
      </c>
      <c r="C48" s="7">
        <v>999</v>
      </c>
      <c r="D48" s="7">
        <v>999</v>
      </c>
      <c r="E48" s="7">
        <v>999</v>
      </c>
    </row>
    <row r="49" spans="1:5" ht="12.75">
      <c r="A49" s="15" t="s">
        <v>48</v>
      </c>
      <c r="B49" s="15" t="s">
        <v>149</v>
      </c>
      <c r="C49" s="7">
        <v>0.0036</v>
      </c>
      <c r="D49" s="7">
        <v>0</v>
      </c>
      <c r="E49" s="7">
        <v>5</v>
      </c>
    </row>
    <row r="50" spans="1:5" ht="12.75">
      <c r="A50" s="15" t="s">
        <v>49</v>
      </c>
      <c r="B50" s="15" t="s">
        <v>148</v>
      </c>
      <c r="C50" s="7">
        <v>999</v>
      </c>
      <c r="D50" s="7">
        <v>999</v>
      </c>
      <c r="E50" s="7">
        <v>999</v>
      </c>
    </row>
    <row r="51" spans="1:5" ht="12.75">
      <c r="A51" s="15" t="s">
        <v>50</v>
      </c>
      <c r="B51" s="15" t="s">
        <v>150</v>
      </c>
      <c r="C51" s="7">
        <v>999</v>
      </c>
      <c r="D51" s="7">
        <v>999</v>
      </c>
      <c r="E51" s="7">
        <v>999</v>
      </c>
    </row>
    <row r="52" spans="1:5" ht="12.75">
      <c r="A52" s="15" t="s">
        <v>203</v>
      </c>
      <c r="B52" s="15" t="s">
        <v>151</v>
      </c>
      <c r="C52" s="7">
        <v>999</v>
      </c>
      <c r="D52" s="7">
        <v>999</v>
      </c>
      <c r="E52" s="7">
        <v>999</v>
      </c>
    </row>
    <row r="53" spans="1:5" ht="12.75">
      <c r="A53" s="15" t="s">
        <v>52</v>
      </c>
      <c r="B53" s="15" t="s">
        <v>153</v>
      </c>
      <c r="C53" s="7">
        <v>999</v>
      </c>
      <c r="D53" s="7">
        <v>999</v>
      </c>
      <c r="E53" s="7">
        <v>999</v>
      </c>
    </row>
    <row r="54" spans="1:5" ht="12.75">
      <c r="A54" s="15" t="s">
        <v>53</v>
      </c>
      <c r="B54" s="15" t="s">
        <v>154</v>
      </c>
      <c r="C54" s="7">
        <v>0.003378</v>
      </c>
      <c r="D54" s="7">
        <v>53</v>
      </c>
      <c r="E54" s="7">
        <v>6</v>
      </c>
    </row>
    <row r="55" spans="1:5" ht="12.75">
      <c r="A55" s="15" t="s">
        <v>54</v>
      </c>
      <c r="B55" s="15" t="s">
        <v>156</v>
      </c>
      <c r="C55" s="7">
        <v>999</v>
      </c>
      <c r="D55" s="7">
        <v>999</v>
      </c>
      <c r="E55" s="7">
        <v>999</v>
      </c>
    </row>
    <row r="56" spans="1:5" ht="12.75">
      <c r="A56" s="15" t="s">
        <v>55</v>
      </c>
      <c r="B56" s="15" t="s">
        <v>162</v>
      </c>
      <c r="C56" s="7">
        <v>999</v>
      </c>
      <c r="D56" s="7">
        <v>999</v>
      </c>
      <c r="E56" s="7">
        <v>999</v>
      </c>
    </row>
    <row r="57" spans="1:5" ht="12.75">
      <c r="A57" s="15" t="s">
        <v>56</v>
      </c>
      <c r="B57" s="15" t="s">
        <v>163</v>
      </c>
      <c r="C57" s="7">
        <v>999</v>
      </c>
      <c r="D57" s="7">
        <v>999</v>
      </c>
      <c r="E57" s="7">
        <v>999</v>
      </c>
    </row>
    <row r="58" spans="1:5" ht="12.75">
      <c r="A58" s="15" t="s">
        <v>57</v>
      </c>
      <c r="B58" s="15" t="s">
        <v>158</v>
      </c>
      <c r="C58" s="7">
        <v>999</v>
      </c>
      <c r="D58" s="7">
        <v>999</v>
      </c>
      <c r="E58" s="7">
        <v>999</v>
      </c>
    </row>
    <row r="59" spans="1:5" ht="12.75">
      <c r="A59" s="15" t="s">
        <v>58</v>
      </c>
      <c r="B59" s="15" t="s">
        <v>160</v>
      </c>
      <c r="C59" s="7">
        <v>999</v>
      </c>
      <c r="D59" s="7">
        <v>999</v>
      </c>
      <c r="E59" s="7">
        <v>999</v>
      </c>
    </row>
    <row r="60" spans="1:5" ht="12.75">
      <c r="A60" s="15" t="s">
        <v>59</v>
      </c>
      <c r="B60" s="15" t="s">
        <v>161</v>
      </c>
      <c r="C60" s="7">
        <v>999</v>
      </c>
      <c r="D60" s="7">
        <v>999</v>
      </c>
      <c r="E60" s="7">
        <v>999</v>
      </c>
    </row>
    <row r="61" spans="1:5" ht="12.75">
      <c r="A61" s="15" t="s">
        <v>60</v>
      </c>
      <c r="B61" s="15" t="s">
        <v>157</v>
      </c>
      <c r="C61" s="7">
        <v>0</v>
      </c>
      <c r="D61" s="7">
        <v>0</v>
      </c>
      <c r="E61" s="7">
        <v>0</v>
      </c>
    </row>
    <row r="62" spans="1:5" ht="12.75">
      <c r="A62" s="15" t="s">
        <v>61</v>
      </c>
      <c r="B62" s="15" t="s">
        <v>155</v>
      </c>
      <c r="C62" s="7">
        <v>999</v>
      </c>
      <c r="D62" s="7">
        <v>999</v>
      </c>
      <c r="E62" s="7">
        <v>999</v>
      </c>
    </row>
    <row r="63" spans="1:5" ht="12.75">
      <c r="A63" s="15" t="s">
        <v>62</v>
      </c>
      <c r="B63" s="15" t="s">
        <v>159</v>
      </c>
      <c r="C63" s="7">
        <v>999</v>
      </c>
      <c r="D63" s="7">
        <v>999</v>
      </c>
      <c r="E63" s="7">
        <v>999</v>
      </c>
    </row>
    <row r="64" spans="1:5" ht="12.75">
      <c r="A64" s="15" t="s">
        <v>63</v>
      </c>
      <c r="B64" s="15" t="s">
        <v>169</v>
      </c>
      <c r="C64" s="7">
        <v>999</v>
      </c>
      <c r="D64" s="7">
        <v>999</v>
      </c>
      <c r="E64" s="7">
        <v>999</v>
      </c>
    </row>
    <row r="65" spans="1:5" ht="12.75">
      <c r="A65" s="15" t="s">
        <v>64</v>
      </c>
      <c r="B65" s="15" t="s">
        <v>167</v>
      </c>
      <c r="C65" s="7">
        <v>0.0234</v>
      </c>
      <c r="D65" s="7">
        <v>60</v>
      </c>
      <c r="E65" s="7">
        <v>9</v>
      </c>
    </row>
    <row r="66" spans="1:5" ht="12.75">
      <c r="A66" s="15" t="s">
        <v>65</v>
      </c>
      <c r="B66" s="15" t="s">
        <v>170</v>
      </c>
      <c r="C66" s="7">
        <v>0</v>
      </c>
      <c r="D66" s="7">
        <v>0</v>
      </c>
      <c r="E66" s="7">
        <v>0</v>
      </c>
    </row>
    <row r="67" spans="1:5" ht="12.75">
      <c r="A67" s="15" t="s">
        <v>66</v>
      </c>
      <c r="B67" s="15" t="s">
        <v>166</v>
      </c>
      <c r="C67" s="7">
        <v>0</v>
      </c>
      <c r="D67" s="7">
        <v>0</v>
      </c>
      <c r="E67" s="7">
        <v>0</v>
      </c>
    </row>
    <row r="68" spans="1:5" ht="12.75">
      <c r="A68" s="15" t="s">
        <v>67</v>
      </c>
      <c r="B68" s="15" t="s">
        <v>164</v>
      </c>
      <c r="C68" s="7">
        <v>999</v>
      </c>
      <c r="D68" s="7">
        <v>999</v>
      </c>
      <c r="E68" s="7">
        <v>999</v>
      </c>
    </row>
    <row r="69" spans="1:5" ht="12.75">
      <c r="A69" s="15" t="s">
        <v>68</v>
      </c>
      <c r="B69" s="15" t="s">
        <v>165</v>
      </c>
      <c r="C69" s="7">
        <v>999</v>
      </c>
      <c r="D69" s="7">
        <v>999</v>
      </c>
      <c r="E69" s="7">
        <v>999</v>
      </c>
    </row>
    <row r="70" spans="1:5" ht="12.75">
      <c r="A70" s="15" t="s">
        <v>69</v>
      </c>
      <c r="B70" s="15" t="s">
        <v>168</v>
      </c>
      <c r="C70" s="7">
        <v>0.0012</v>
      </c>
      <c r="D70" s="7">
        <v>62</v>
      </c>
      <c r="E70" s="7">
        <v>3</v>
      </c>
    </row>
    <row r="71" spans="1:5" ht="12.75">
      <c r="A71" s="15" t="s">
        <v>70</v>
      </c>
      <c r="B71" s="15" t="s">
        <v>171</v>
      </c>
      <c r="C71" s="7">
        <v>999</v>
      </c>
      <c r="D71" s="7">
        <v>999</v>
      </c>
      <c r="E71" s="7">
        <v>999</v>
      </c>
    </row>
    <row r="72" spans="1:5" ht="12.75">
      <c r="A72" s="15" t="s">
        <v>71</v>
      </c>
      <c r="B72" s="15" t="s">
        <v>172</v>
      </c>
      <c r="C72" s="7">
        <v>0</v>
      </c>
      <c r="D72" s="7">
        <v>0</v>
      </c>
      <c r="E72" s="7">
        <v>0</v>
      </c>
    </row>
    <row r="73" spans="1:5" ht="12.75">
      <c r="A73" s="15" t="s">
        <v>72</v>
      </c>
      <c r="B73" s="15" t="s">
        <v>175</v>
      </c>
      <c r="C73" s="7">
        <v>999</v>
      </c>
      <c r="D73" s="7">
        <v>999</v>
      </c>
      <c r="E73" s="7">
        <v>999</v>
      </c>
    </row>
    <row r="74" spans="1:5" ht="12.75">
      <c r="A74" s="15" t="s">
        <v>73</v>
      </c>
      <c r="B74" s="15" t="s">
        <v>177</v>
      </c>
      <c r="C74" s="7">
        <v>0</v>
      </c>
      <c r="D74" s="7">
        <v>0</v>
      </c>
      <c r="E74" s="7">
        <v>0</v>
      </c>
    </row>
    <row r="75" spans="1:5" ht="12.75">
      <c r="A75" s="15" t="s">
        <v>74</v>
      </c>
      <c r="B75" s="15" t="s">
        <v>173</v>
      </c>
      <c r="C75" s="7">
        <v>0</v>
      </c>
      <c r="D75" s="7">
        <v>0</v>
      </c>
      <c r="E75" s="7">
        <v>0</v>
      </c>
    </row>
    <row r="76" spans="1:5" ht="12.75">
      <c r="A76" s="15" t="s">
        <v>75</v>
      </c>
      <c r="B76" s="15" t="s">
        <v>174</v>
      </c>
      <c r="C76" s="7">
        <v>999</v>
      </c>
      <c r="D76" s="7">
        <v>999</v>
      </c>
      <c r="E76" s="7">
        <v>999</v>
      </c>
    </row>
    <row r="77" spans="1:5" ht="12.75">
      <c r="A77" s="15" t="s">
        <v>76</v>
      </c>
      <c r="B77" s="15" t="s">
        <v>176</v>
      </c>
      <c r="C77" s="7">
        <v>0</v>
      </c>
      <c r="D77" s="7">
        <v>0</v>
      </c>
      <c r="E77" s="7">
        <v>0</v>
      </c>
    </row>
    <row r="78" spans="1:5" ht="12.75">
      <c r="A78" s="15" t="s">
        <v>77</v>
      </c>
      <c r="B78" s="15" t="s">
        <v>178</v>
      </c>
      <c r="C78" s="7">
        <v>999</v>
      </c>
      <c r="D78" s="7">
        <v>999</v>
      </c>
      <c r="E78" s="7">
        <v>999</v>
      </c>
    </row>
    <row r="79" spans="1:5" ht="12.75">
      <c r="A79" s="15" t="s">
        <v>78</v>
      </c>
      <c r="B79" s="15" t="s">
        <v>179</v>
      </c>
      <c r="C79" s="7">
        <v>999</v>
      </c>
      <c r="D79" s="7">
        <v>999</v>
      </c>
      <c r="E79" s="7">
        <v>999</v>
      </c>
    </row>
    <row r="80" spans="1:5" ht="12.75">
      <c r="A80" s="15" t="s">
        <v>79</v>
      </c>
      <c r="B80" s="15" t="s">
        <v>181</v>
      </c>
      <c r="C80" s="7">
        <v>999</v>
      </c>
      <c r="D80" s="7">
        <v>999</v>
      </c>
      <c r="E80" s="7">
        <v>999</v>
      </c>
    </row>
    <row r="81" spans="1:5" ht="12.75">
      <c r="A81" s="15" t="s">
        <v>80</v>
      </c>
      <c r="B81" s="15" t="s">
        <v>180</v>
      </c>
      <c r="C81" s="7">
        <v>999</v>
      </c>
      <c r="D81" s="7">
        <v>999</v>
      </c>
      <c r="E81" s="7">
        <v>999</v>
      </c>
    </row>
    <row r="82" spans="1:5" ht="12.75">
      <c r="A82" s="15" t="s">
        <v>81</v>
      </c>
      <c r="B82" s="15" t="s">
        <v>196</v>
      </c>
      <c r="C82" s="7">
        <v>999</v>
      </c>
      <c r="D82" s="7">
        <v>999</v>
      </c>
      <c r="E82" s="7">
        <v>999</v>
      </c>
    </row>
    <row r="83" spans="1:5" ht="12.75">
      <c r="A83" s="15" t="s">
        <v>82</v>
      </c>
      <c r="B83" s="15" t="s">
        <v>128</v>
      </c>
      <c r="C83" s="7">
        <v>0.0107</v>
      </c>
      <c r="D83" s="7">
        <v>0</v>
      </c>
      <c r="E83" s="7">
        <v>0</v>
      </c>
    </row>
    <row r="84" spans="1:5" ht="12.75">
      <c r="A84" s="15" t="s">
        <v>83</v>
      </c>
      <c r="B84" s="15" t="s">
        <v>152</v>
      </c>
      <c r="C84" s="7">
        <v>999</v>
      </c>
      <c r="D84" s="7">
        <v>999</v>
      </c>
      <c r="E84" s="7">
        <v>999</v>
      </c>
    </row>
    <row r="85" spans="1:5" ht="12.75">
      <c r="A85" s="15" t="s">
        <v>84</v>
      </c>
      <c r="B85" s="15" t="s">
        <v>183</v>
      </c>
      <c r="C85" s="7">
        <v>0</v>
      </c>
      <c r="D85" s="7">
        <v>0</v>
      </c>
      <c r="E85" s="7">
        <v>0</v>
      </c>
    </row>
    <row r="86" spans="1:5" ht="12.75">
      <c r="A86" s="15" t="s">
        <v>85</v>
      </c>
      <c r="B86" s="15" t="s">
        <v>115</v>
      </c>
      <c r="C86" s="7">
        <v>0</v>
      </c>
      <c r="D86" s="7">
        <v>0</v>
      </c>
      <c r="E86" s="7">
        <v>0</v>
      </c>
    </row>
    <row r="87" spans="1:5" ht="12.75">
      <c r="A87" s="15" t="s">
        <v>204</v>
      </c>
      <c r="B87" s="15" t="s">
        <v>184</v>
      </c>
      <c r="C87" s="7">
        <v>999</v>
      </c>
      <c r="D87" s="7">
        <v>999</v>
      </c>
      <c r="E87" s="7">
        <v>999</v>
      </c>
    </row>
    <row r="88" spans="1:5" ht="12.75">
      <c r="A88" s="15" t="s">
        <v>87</v>
      </c>
      <c r="B88" s="15" t="s">
        <v>191</v>
      </c>
      <c r="C88" s="7">
        <v>999</v>
      </c>
      <c r="D88" s="7">
        <v>999</v>
      </c>
      <c r="E88" s="7">
        <v>999</v>
      </c>
    </row>
    <row r="89" spans="1:5" ht="12.75">
      <c r="A89" s="15" t="s">
        <v>88</v>
      </c>
      <c r="B89" s="15" t="s">
        <v>187</v>
      </c>
      <c r="C89" s="7">
        <v>999</v>
      </c>
      <c r="D89" s="7">
        <v>999</v>
      </c>
      <c r="E89" s="7">
        <v>999</v>
      </c>
    </row>
    <row r="90" spans="1:5" ht="12.75">
      <c r="A90" s="15" t="s">
        <v>89</v>
      </c>
      <c r="B90" s="15" t="s">
        <v>186</v>
      </c>
      <c r="C90" s="7">
        <v>999</v>
      </c>
      <c r="D90" s="7">
        <v>999</v>
      </c>
      <c r="E90" s="7">
        <v>999</v>
      </c>
    </row>
    <row r="91" spans="1:5" ht="12.75">
      <c r="A91" s="15" t="s">
        <v>205</v>
      </c>
      <c r="B91" s="15" t="s">
        <v>188</v>
      </c>
      <c r="C91" s="7">
        <v>999</v>
      </c>
      <c r="D91" s="7">
        <v>999</v>
      </c>
      <c r="E91" s="7">
        <v>999</v>
      </c>
    </row>
    <row r="92" spans="1:5" ht="12.75">
      <c r="A92" s="15" t="s">
        <v>91</v>
      </c>
      <c r="B92" s="15" t="s">
        <v>189</v>
      </c>
      <c r="C92" s="7">
        <v>999</v>
      </c>
      <c r="D92" s="7">
        <v>999</v>
      </c>
      <c r="E92" s="7">
        <v>999</v>
      </c>
    </row>
    <row r="93" spans="1:5" ht="12.75">
      <c r="A93" s="15" t="s">
        <v>92</v>
      </c>
      <c r="B93" s="15" t="s">
        <v>190</v>
      </c>
      <c r="C93" s="7">
        <v>0</v>
      </c>
      <c r="D93" s="7">
        <v>0</v>
      </c>
      <c r="E93" s="7">
        <v>0</v>
      </c>
    </row>
    <row r="94" spans="1:5" ht="12.75">
      <c r="A94" s="15" t="s">
        <v>93</v>
      </c>
      <c r="B94" s="15" t="s">
        <v>192</v>
      </c>
      <c r="C94" s="7">
        <v>999</v>
      </c>
      <c r="D94" s="7">
        <v>999</v>
      </c>
      <c r="E94" s="7">
        <v>999</v>
      </c>
    </row>
    <row r="95" spans="1:5" ht="12.75">
      <c r="A95" s="15" t="s">
        <v>94</v>
      </c>
      <c r="B95" s="15" t="s">
        <v>132</v>
      </c>
      <c r="C95" s="7">
        <v>0.0012</v>
      </c>
      <c r="D95" s="7">
        <v>0</v>
      </c>
      <c r="E95" s="7">
        <v>0</v>
      </c>
    </row>
    <row r="96" spans="1:5" ht="12.75">
      <c r="A96" s="15" t="s">
        <v>95</v>
      </c>
      <c r="B96" s="15" t="s">
        <v>193</v>
      </c>
      <c r="C96" s="7">
        <v>0</v>
      </c>
      <c r="D96" s="7">
        <v>0</v>
      </c>
      <c r="E96" s="7">
        <v>0</v>
      </c>
    </row>
    <row r="97" spans="1:5" ht="12.75">
      <c r="A97" s="15" t="s">
        <v>194</v>
      </c>
      <c r="B97" s="15" t="s">
        <v>194</v>
      </c>
      <c r="C97" s="7">
        <v>0</v>
      </c>
      <c r="D97" s="7">
        <v>0</v>
      </c>
      <c r="E97" s="7">
        <v>0</v>
      </c>
    </row>
    <row r="98" spans="1:5" ht="12.75">
      <c r="A98" s="15" t="s">
        <v>100</v>
      </c>
      <c r="B98" s="15" t="s">
        <v>195</v>
      </c>
      <c r="C98" s="7">
        <v>0</v>
      </c>
      <c r="D98" s="7">
        <v>0</v>
      </c>
      <c r="E98" s="7">
        <v>0</v>
      </c>
    </row>
    <row r="99" spans="1:5" ht="12.75">
      <c r="A99" s="15" t="s">
        <v>97</v>
      </c>
      <c r="B99" s="15" t="s">
        <v>198</v>
      </c>
      <c r="C99" s="7">
        <v>999</v>
      </c>
      <c r="D99" s="7">
        <v>999</v>
      </c>
      <c r="E99" s="7">
        <v>999</v>
      </c>
    </row>
    <row r="100" spans="1:5" ht="12.75">
      <c r="A100" s="15" t="s">
        <v>98</v>
      </c>
      <c r="B100" s="15" t="s">
        <v>199</v>
      </c>
      <c r="C100" s="7">
        <v>999</v>
      </c>
      <c r="D100" s="7">
        <v>999</v>
      </c>
      <c r="E100" s="7">
        <v>999</v>
      </c>
    </row>
  </sheetData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1"/>
  <sheetViews>
    <sheetView workbookViewId="0" topLeftCell="A1">
      <selection activeCell="A10" sqref="A10"/>
    </sheetView>
  </sheetViews>
  <sheetFormatPr defaultColWidth="9.140625" defaultRowHeight="12.75"/>
  <sheetData>
    <row r="1" ht="12.75">
      <c r="A1" t="s">
        <v>803</v>
      </c>
    </row>
    <row r="2" ht="12.75">
      <c r="A2" t="s">
        <v>822</v>
      </c>
    </row>
    <row r="3" ht="12.75">
      <c r="A3" t="s">
        <v>804</v>
      </c>
    </row>
    <row r="5" ht="12.75">
      <c r="A5" t="s">
        <v>823</v>
      </c>
    </row>
    <row r="7" ht="12.75">
      <c r="A7" t="s">
        <v>805</v>
      </c>
    </row>
    <row r="9" ht="12.75">
      <c r="A9" t="s">
        <v>808</v>
      </c>
    </row>
    <row r="10" ht="12.75">
      <c r="A10" t="s">
        <v>817</v>
      </c>
    </row>
    <row r="12" ht="12.75">
      <c r="A12" t="s">
        <v>809</v>
      </c>
    </row>
    <row r="13" ht="12.75">
      <c r="A13" t="s">
        <v>807</v>
      </c>
    </row>
    <row r="15" ht="12.75">
      <c r="A15" t="s">
        <v>811</v>
      </c>
    </row>
    <row r="16" ht="12.75">
      <c r="A16" t="s">
        <v>806</v>
      </c>
    </row>
    <row r="18" ht="12.75">
      <c r="A18" t="s">
        <v>810</v>
      </c>
    </row>
    <row r="19" ht="12.75">
      <c r="A19" t="s">
        <v>812</v>
      </c>
    </row>
    <row r="21" ht="12.75">
      <c r="A21" t="s">
        <v>813</v>
      </c>
    </row>
    <row r="22" ht="12.75">
      <c r="A22" t="s">
        <v>814</v>
      </c>
    </row>
    <row r="24" ht="12.75">
      <c r="A24" t="s">
        <v>815</v>
      </c>
    </row>
    <row r="25" ht="12.75">
      <c r="A25" t="s">
        <v>816</v>
      </c>
    </row>
    <row r="27" ht="12.75">
      <c r="A27" t="s">
        <v>818</v>
      </c>
    </row>
    <row r="28" ht="12.75">
      <c r="A28" t="s">
        <v>819</v>
      </c>
    </row>
    <row r="30" ht="12.75">
      <c r="A30" t="s">
        <v>820</v>
      </c>
    </row>
    <row r="31" ht="12.75">
      <c r="A31" t="s">
        <v>821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田中公子</cp:lastModifiedBy>
  <dcterms:created xsi:type="dcterms:W3CDTF">2005-04-29T02:29:17Z</dcterms:created>
  <dcterms:modified xsi:type="dcterms:W3CDTF">2006-04-11T06:26:10Z</dcterms:modified>
  <cp:category/>
  <cp:version/>
  <cp:contentType/>
  <cp:contentStatus/>
</cp:coreProperties>
</file>